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/>
  <mc:AlternateContent xmlns:mc="http://schemas.openxmlformats.org/markup-compatibility/2006">
    <mc:Choice Requires="x15">
      <x15ac:absPath xmlns:x15ac="http://schemas.microsoft.com/office/spreadsheetml/2010/11/ac" url="/Users/gagansharma/Desktop/NAAC/2.6.1/"/>
    </mc:Choice>
  </mc:AlternateContent>
  <xr:revisionPtr revIDLastSave="0" documentId="13_ncr:1_{0983515F-79E3-1244-80E7-86971B62BAFE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Attainmnet Level for Evaluation" sheetId="6" r:id="rId1"/>
    <sheet name="CO-ATTAINMENT" sheetId="1" r:id="rId2"/>
    <sheet name="SEE" sheetId="5" r:id="rId3"/>
    <sheet name="FINAL CO ATTAINMENT CAL" sheetId="2" r:id="rId4"/>
    <sheet name="CO_PO MAPPING" sheetId="4" r:id="rId5"/>
    <sheet name="PO ATTAINMENT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drSyALtUd2MwUA9paImnti3uyGw=="/>
    </ext>
  </extLst>
</workbook>
</file>

<file path=xl/calcChain.xml><?xml version="1.0" encoding="utf-8"?>
<calcChain xmlns="http://schemas.openxmlformats.org/spreadsheetml/2006/main">
  <c r="N6" i="3" l="1"/>
  <c r="M6" i="3"/>
  <c r="L6" i="3"/>
  <c r="E6" i="3"/>
  <c r="C6" i="3"/>
  <c r="B6" i="3"/>
  <c r="F30" i="2"/>
  <c r="L8" i="5"/>
  <c r="L9" i="5"/>
  <c r="F62" i="1"/>
  <c r="F32" i="2" l="1"/>
  <c r="E30" i="2"/>
  <c r="E32" i="2" s="1"/>
  <c r="W19" i="2"/>
  <c r="R19" i="2"/>
  <c r="AB62" i="1"/>
  <c r="M19" i="2"/>
  <c r="I19" i="2"/>
  <c r="D19" i="2"/>
  <c r="AE65" i="1"/>
  <c r="AC65" i="1"/>
  <c r="AB65" i="1"/>
  <c r="AA65" i="1"/>
  <c r="Z65" i="1"/>
  <c r="Y65" i="1"/>
  <c r="Y66" i="1" s="1"/>
  <c r="Y67" i="1" s="1"/>
  <c r="W65" i="1"/>
  <c r="W66" i="1" s="1"/>
  <c r="W67" i="1" s="1"/>
  <c r="V65" i="1"/>
  <c r="V66" i="1" s="1"/>
  <c r="V67" i="1" s="1"/>
  <c r="U65" i="1"/>
  <c r="U66" i="1" s="1"/>
  <c r="U67" i="1" s="1"/>
  <c r="T65" i="1"/>
  <c r="T66" i="1" s="1"/>
  <c r="T67" i="1" s="1"/>
  <c r="S65" i="1"/>
  <c r="S66" i="1" s="1"/>
  <c r="S67" i="1" s="1"/>
  <c r="R65" i="1"/>
  <c r="R66" i="1" s="1"/>
  <c r="R67" i="1" s="1"/>
  <c r="Q65" i="1"/>
  <c r="P65" i="1"/>
  <c r="O65" i="1"/>
  <c r="N65" i="1"/>
  <c r="M65" i="1"/>
  <c r="L65" i="1"/>
  <c r="F65" i="1"/>
  <c r="E65" i="1"/>
  <c r="J65" i="1"/>
  <c r="I65" i="1"/>
  <c r="H65" i="1"/>
  <c r="G65" i="1"/>
  <c r="AE62" i="1"/>
  <c r="R2" i="2" s="1"/>
  <c r="R3" i="2" s="1"/>
  <c r="R4" i="2" s="1"/>
  <c r="AC62" i="1"/>
  <c r="P2" i="2" s="1"/>
  <c r="P3" i="2" s="1"/>
  <c r="P4" i="2" s="1"/>
  <c r="O2" i="2"/>
  <c r="O3" i="2" s="1"/>
  <c r="O4" i="2" s="1"/>
  <c r="AA62" i="1"/>
  <c r="Z62" i="1"/>
  <c r="Y62" i="1"/>
  <c r="W62" i="1"/>
  <c r="V62" i="1"/>
  <c r="U62" i="1"/>
  <c r="T62" i="1"/>
  <c r="S62" i="1"/>
  <c r="R62" i="1"/>
  <c r="Q62" i="1"/>
  <c r="L2" i="2" s="1"/>
  <c r="L3" i="2" s="1"/>
  <c r="L4" i="2" s="1"/>
  <c r="P62" i="1"/>
  <c r="K2" i="2" s="1"/>
  <c r="K3" i="2" s="1"/>
  <c r="K4" i="2" s="1"/>
  <c r="O62" i="1"/>
  <c r="J2" i="2" s="1"/>
  <c r="J3" i="2" s="1"/>
  <c r="J4" i="2" s="1"/>
  <c r="N62" i="1"/>
  <c r="M62" i="1"/>
  <c r="L62" i="1"/>
  <c r="J62" i="1"/>
  <c r="H2" i="2" s="1"/>
  <c r="H3" i="2" s="1"/>
  <c r="H4" i="2" s="1"/>
  <c r="I62" i="1"/>
  <c r="G2" i="2" s="1"/>
  <c r="G3" i="2" s="1"/>
  <c r="G4" i="2" s="1"/>
  <c r="H62" i="1"/>
  <c r="F2" i="2" s="1"/>
  <c r="F3" i="2" s="1"/>
  <c r="F4" i="2" s="1"/>
  <c r="G62" i="1"/>
  <c r="E2" i="2" s="1"/>
  <c r="E3" i="2" s="1"/>
  <c r="E4" i="2" s="1"/>
  <c r="E62" i="1"/>
  <c r="D2" i="2" s="1"/>
  <c r="D3" i="2" s="1"/>
  <c r="D4" i="2" s="1"/>
  <c r="AD8" i="1"/>
  <c r="AF8" i="1" s="1"/>
  <c r="AD9" i="1"/>
  <c r="AF9" i="1" s="1"/>
  <c r="AD10" i="1"/>
  <c r="AF10" i="1" s="1"/>
  <c r="AD11" i="1"/>
  <c r="AF11" i="1" s="1"/>
  <c r="AD12" i="1"/>
  <c r="AF12" i="1" s="1"/>
  <c r="AD13" i="1"/>
  <c r="AF13" i="1" s="1"/>
  <c r="AD14" i="1"/>
  <c r="AF14" i="1" s="1"/>
  <c r="AD15" i="1"/>
  <c r="AF15" i="1" s="1"/>
  <c r="AD16" i="1"/>
  <c r="AF16" i="1" s="1"/>
  <c r="AD17" i="1"/>
  <c r="AF17" i="1" s="1"/>
  <c r="AD18" i="1"/>
  <c r="AF18" i="1" s="1"/>
  <c r="AD19" i="1"/>
  <c r="AF19" i="1" s="1"/>
  <c r="AD20" i="1"/>
  <c r="AF20" i="1" s="1"/>
  <c r="AD21" i="1"/>
  <c r="AF21" i="1" s="1"/>
  <c r="AD22" i="1"/>
  <c r="AF22" i="1" s="1"/>
  <c r="AD23" i="1"/>
  <c r="AF23" i="1" s="1"/>
  <c r="AD24" i="1"/>
  <c r="AF24" i="1" s="1"/>
  <c r="AD25" i="1"/>
  <c r="AF25" i="1" s="1"/>
  <c r="AD26" i="1"/>
  <c r="AF26" i="1" s="1"/>
  <c r="AD27" i="1"/>
  <c r="AF27" i="1" s="1"/>
  <c r="AD28" i="1"/>
  <c r="AF28" i="1" s="1"/>
  <c r="AD29" i="1"/>
  <c r="AF29" i="1" s="1"/>
  <c r="AD30" i="1"/>
  <c r="AF30" i="1" s="1"/>
  <c r="AD31" i="1"/>
  <c r="AF31" i="1" s="1"/>
  <c r="AD32" i="1"/>
  <c r="AF32" i="1" s="1"/>
  <c r="AD33" i="1"/>
  <c r="AF33" i="1" s="1"/>
  <c r="AD34" i="1"/>
  <c r="AF34" i="1" s="1"/>
  <c r="AD35" i="1"/>
  <c r="AF35" i="1" s="1"/>
  <c r="AD36" i="1"/>
  <c r="AF36" i="1" s="1"/>
  <c r="AD37" i="1"/>
  <c r="AF37" i="1" s="1"/>
  <c r="AD38" i="1"/>
  <c r="AF38" i="1" s="1"/>
  <c r="AD39" i="1"/>
  <c r="AF39" i="1" s="1"/>
  <c r="AD40" i="1"/>
  <c r="AF40" i="1" s="1"/>
  <c r="AD41" i="1"/>
  <c r="AF41" i="1" s="1"/>
  <c r="AD42" i="1"/>
  <c r="AF42" i="1" s="1"/>
  <c r="AD43" i="1"/>
  <c r="AF43" i="1" s="1"/>
  <c r="AD44" i="1"/>
  <c r="AF44" i="1" s="1"/>
  <c r="AD45" i="1"/>
  <c r="AF45" i="1" s="1"/>
  <c r="AD46" i="1"/>
  <c r="AF46" i="1" s="1"/>
  <c r="AD47" i="1"/>
  <c r="AF47" i="1" s="1"/>
  <c r="AD48" i="1"/>
  <c r="AF48" i="1" s="1"/>
  <c r="AD49" i="1"/>
  <c r="AF49" i="1" s="1"/>
  <c r="AD50" i="1"/>
  <c r="AF50" i="1" s="1"/>
  <c r="AD51" i="1"/>
  <c r="AF51" i="1" s="1"/>
  <c r="AD52" i="1"/>
  <c r="AF52" i="1" s="1"/>
  <c r="AD53" i="1"/>
  <c r="AF53" i="1" s="1"/>
  <c r="AD54" i="1"/>
  <c r="AF54" i="1" s="1"/>
  <c r="AD55" i="1"/>
  <c r="AF55" i="1" s="1"/>
  <c r="AD56" i="1"/>
  <c r="AF56" i="1" s="1"/>
  <c r="AD57" i="1"/>
  <c r="AF57" i="1" s="1"/>
  <c r="AD58" i="1"/>
  <c r="AF58" i="1" s="1"/>
  <c r="AD59" i="1"/>
  <c r="AF59" i="1" s="1"/>
  <c r="AD60" i="1"/>
  <c r="AF60" i="1" s="1"/>
  <c r="AD61" i="1"/>
  <c r="AF61" i="1" s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8" i="1"/>
  <c r="K61" i="1"/>
  <c r="K60" i="1"/>
  <c r="K59" i="1"/>
  <c r="K58" i="1"/>
  <c r="K57" i="1"/>
  <c r="K56" i="1"/>
  <c r="K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4" i="1"/>
  <c r="K33" i="1"/>
  <c r="K32" i="1"/>
  <c r="K30" i="1"/>
  <c r="K29" i="1"/>
  <c r="K28" i="1"/>
  <c r="K27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X65" i="1" l="1"/>
  <c r="K65" i="1"/>
  <c r="AF65" i="1"/>
  <c r="AF66" i="1" s="1"/>
  <c r="AF67" i="1" s="1"/>
  <c r="E33" i="2"/>
  <c r="E35" i="2" s="1"/>
  <c r="E36" i="2" s="1"/>
  <c r="AD65" i="1"/>
  <c r="AF62" i="1"/>
  <c r="K62" i="1"/>
  <c r="I2" i="2" s="1"/>
  <c r="I3" i="2" s="1"/>
  <c r="I4" i="2" s="1"/>
  <c r="X62" i="1"/>
  <c r="Q2" i="2"/>
  <c r="Q3" i="2" s="1"/>
  <c r="Q4" i="2" s="1"/>
  <c r="E66" i="1" l="1"/>
  <c r="E67" i="1" s="1"/>
  <c r="N66" i="1"/>
  <c r="N67" i="1" s="1"/>
  <c r="AC66" i="1"/>
  <c r="AC67" i="1" s="1"/>
  <c r="AE66" i="1"/>
  <c r="AE67" i="1" s="1"/>
  <c r="M66" i="1"/>
  <c r="M67" i="1" s="1"/>
  <c r="Q66" i="1"/>
  <c r="Q67" i="1" s="1"/>
  <c r="AB66" i="1"/>
  <c r="AB67" i="1" s="1"/>
  <c r="L66" i="1"/>
  <c r="L67" i="1" s="1"/>
  <c r="P66" i="1"/>
  <c r="P67" i="1" s="1"/>
  <c r="AA66" i="1"/>
  <c r="AA67" i="1" s="1"/>
  <c r="O66" i="1"/>
  <c r="O67" i="1" s="1"/>
  <c r="Z66" i="1"/>
  <c r="Z67" i="1" s="1"/>
  <c r="I66" i="1"/>
  <c r="I67" i="1" s="1"/>
  <c r="H66" i="1"/>
  <c r="H67" i="1" s="1"/>
  <c r="G66" i="1"/>
  <c r="G67" i="1" s="1"/>
  <c r="F66" i="1"/>
  <c r="F67" i="1" s="1"/>
  <c r="AD66" i="1" l="1"/>
  <c r="AD67" i="1" s="1"/>
  <c r="X66" i="1"/>
  <c r="X67" i="1" s="1"/>
  <c r="K66" i="1"/>
  <c r="K67" i="1" s="1"/>
  <c r="J66" i="1"/>
  <c r="J67" i="1" s="1"/>
</calcChain>
</file>

<file path=xl/sharedStrings.xml><?xml version="1.0" encoding="utf-8"?>
<sst xmlns="http://schemas.openxmlformats.org/spreadsheetml/2006/main" count="534" uniqueCount="250">
  <si>
    <t xml:space="preserve">CIE </t>
  </si>
  <si>
    <t>TOTAL</t>
  </si>
  <si>
    <t>COs</t>
  </si>
  <si>
    <t>CO1</t>
  </si>
  <si>
    <t>CO3</t>
  </si>
  <si>
    <t>CO2</t>
  </si>
  <si>
    <t>CO4</t>
  </si>
  <si>
    <t>Marks Allotted</t>
  </si>
  <si>
    <t>Sl. No</t>
  </si>
  <si>
    <t>STUDENT NAME</t>
  </si>
  <si>
    <t>Q1</t>
  </si>
  <si>
    <t>Q2</t>
  </si>
  <si>
    <t>Q3</t>
  </si>
  <si>
    <t>Q4</t>
  </si>
  <si>
    <t>Q5</t>
  </si>
  <si>
    <t>Q6</t>
  </si>
  <si>
    <t>Attainment method -1</t>
  </si>
  <si>
    <t>Number of Students who attempted IA</t>
  </si>
  <si>
    <t>Number of Students who scored &gt;= 60% of MAX Marks in Each Questions</t>
  </si>
  <si>
    <t>%  of Students who scored &gt;=60%</t>
  </si>
  <si>
    <t>Attainment Level</t>
  </si>
  <si>
    <t>Attainment Method - 2</t>
  </si>
  <si>
    <t>Number of Students who scored&gt;=Average in each questions</t>
  </si>
  <si>
    <t>%  of Students who scored &gt;=average</t>
  </si>
  <si>
    <t xml:space="preserve">Attainment Level </t>
  </si>
  <si>
    <t xml:space="preserve">Net Attainment = Min(attainment method-1, attainment method-2)
</t>
  </si>
  <si>
    <t>CO Attainment - Attainment of CO4</t>
  </si>
  <si>
    <t xml:space="preserve">CO </t>
  </si>
  <si>
    <t>Type of Assessment</t>
  </si>
  <si>
    <t>Question No.</t>
  </si>
  <si>
    <t>Q NO.</t>
  </si>
  <si>
    <t>Net CO4 Attainment Average=</t>
  </si>
  <si>
    <t>Course Attainment</t>
  </si>
  <si>
    <t>Particulars</t>
  </si>
  <si>
    <t>Direct</t>
  </si>
  <si>
    <t>IA</t>
  </si>
  <si>
    <t>SEE</t>
  </si>
  <si>
    <t>Attainment(Average)</t>
  </si>
  <si>
    <t>Weightage</t>
  </si>
  <si>
    <t>Direct Total Attainment</t>
  </si>
  <si>
    <t>Total Attainment</t>
  </si>
  <si>
    <t>Final Course Attainment</t>
  </si>
  <si>
    <t>Abhaydeep Singh</t>
  </si>
  <si>
    <t>Abhishek</t>
  </si>
  <si>
    <t>Aditi Srivastava</t>
  </si>
  <si>
    <t>Ankush Kumar</t>
  </si>
  <si>
    <t>Anshita</t>
  </si>
  <si>
    <t>Armaan Singh Thandi</t>
  </si>
  <si>
    <t>Arnav mahajan</t>
  </si>
  <si>
    <t>Aryan Sharma</t>
  </si>
  <si>
    <t>Bhavya Khanna</t>
  </si>
  <si>
    <t>Bipin Kumar Vishwakarma</t>
  </si>
  <si>
    <t>Damandeep Kumar</t>
  </si>
  <si>
    <t>Damini</t>
  </si>
  <si>
    <t>Deepak Kumar</t>
  </si>
  <si>
    <t>Emaanjot Kaur</t>
  </si>
  <si>
    <t>Gaurav Chopra</t>
  </si>
  <si>
    <t>Gourish</t>
  </si>
  <si>
    <t>Govind Pandit</t>
  </si>
  <si>
    <t>Japnoor Singh</t>
  </si>
  <si>
    <t>Keshant Arora</t>
  </si>
  <si>
    <t>Kumit Kumar</t>
  </si>
  <si>
    <t>Maansi</t>
  </si>
  <si>
    <t>Muskan</t>
  </si>
  <si>
    <t>Nikita Rani</t>
  </si>
  <si>
    <t>Nimit Kumar</t>
  </si>
  <si>
    <t>Palak</t>
  </si>
  <si>
    <t>Prabhat Kumar</t>
  </si>
  <si>
    <t>Radhe Kumar Pandit</t>
  </si>
  <si>
    <t>Rahul</t>
  </si>
  <si>
    <t>Rakesh Kumar</t>
  </si>
  <si>
    <t>Ramlal Kumar Pandit</t>
  </si>
  <si>
    <t>Rhytham Arora</t>
  </si>
  <si>
    <t>Ridham Sharma</t>
  </si>
  <si>
    <t>Riya Harchand</t>
  </si>
  <si>
    <t>Rohit Kumar mishra</t>
  </si>
  <si>
    <t>Roma Kumari</t>
  </si>
  <si>
    <t>Sahibjeet Singh</t>
  </si>
  <si>
    <t>Saif Ahmad</t>
  </si>
  <si>
    <t>Samiksha</t>
  </si>
  <si>
    <t>Sanjana Kushwaha</t>
  </si>
  <si>
    <t>Sehaj Mahajan</t>
  </si>
  <si>
    <t>Shruti Sharma</t>
  </si>
  <si>
    <t>Sidhant</t>
  </si>
  <si>
    <t>Sidharth Palsra</t>
  </si>
  <si>
    <t>Simranpreet Kaur</t>
  </si>
  <si>
    <t>Sonu Kumar</t>
  </si>
  <si>
    <t>Sourav</t>
  </si>
  <si>
    <t>Tajinder Pal</t>
  </si>
  <si>
    <t>Vishal Kumar</t>
  </si>
  <si>
    <t>yash rana</t>
  </si>
  <si>
    <t>Yashika Sood</t>
  </si>
  <si>
    <t>Sangam Kumar</t>
  </si>
  <si>
    <t>Vikash Kumar</t>
  </si>
  <si>
    <t>Roll No.</t>
  </si>
  <si>
    <t>Name of Student</t>
  </si>
  <si>
    <t>01 /21</t>
  </si>
  <si>
    <t>02 /21</t>
  </si>
  <si>
    <t>03 /21</t>
  </si>
  <si>
    <t>05 /21</t>
  </si>
  <si>
    <t>06 /21</t>
  </si>
  <si>
    <t>07 /21</t>
  </si>
  <si>
    <t>08 /21</t>
  </si>
  <si>
    <t>09 /21</t>
  </si>
  <si>
    <t>10 /21</t>
  </si>
  <si>
    <t>11 /21</t>
  </si>
  <si>
    <t>12 /21</t>
  </si>
  <si>
    <t>13 /21</t>
  </si>
  <si>
    <t>14 /21</t>
  </si>
  <si>
    <t>15 /21</t>
  </si>
  <si>
    <t>16 /21</t>
  </si>
  <si>
    <t>17 /21</t>
  </si>
  <si>
    <t>18 /21</t>
  </si>
  <si>
    <t>19 /21</t>
  </si>
  <si>
    <t>20 /21</t>
  </si>
  <si>
    <t>21 /21</t>
  </si>
  <si>
    <t>23 /21</t>
  </si>
  <si>
    <t>24 /21</t>
  </si>
  <si>
    <t>26 /21</t>
  </si>
  <si>
    <t>27 /21</t>
  </si>
  <si>
    <t>28 /21</t>
  </si>
  <si>
    <t>29 /21</t>
  </si>
  <si>
    <t>30 /21</t>
  </si>
  <si>
    <t>31 /21</t>
  </si>
  <si>
    <t>32 /21</t>
  </si>
  <si>
    <t>33 /21</t>
  </si>
  <si>
    <t>34 /21</t>
  </si>
  <si>
    <t>36 /21</t>
  </si>
  <si>
    <t>37 /21</t>
  </si>
  <si>
    <t>38 /21</t>
  </si>
  <si>
    <t>39 /21</t>
  </si>
  <si>
    <t>40 /21</t>
  </si>
  <si>
    <t>41 /21</t>
  </si>
  <si>
    <t>42 /21</t>
  </si>
  <si>
    <t>43 /21</t>
  </si>
  <si>
    <t>45 /21</t>
  </si>
  <si>
    <t>47 /21</t>
  </si>
  <si>
    <t>48 /21</t>
  </si>
  <si>
    <t>49 /21</t>
  </si>
  <si>
    <t>Shubham KUmar Twari</t>
  </si>
  <si>
    <t>50 /21</t>
  </si>
  <si>
    <t>51 /21</t>
  </si>
  <si>
    <t>52 /21</t>
  </si>
  <si>
    <t>53 /21</t>
  </si>
  <si>
    <t>54 /21</t>
  </si>
  <si>
    <t>55 /21</t>
  </si>
  <si>
    <t>58 /21</t>
  </si>
  <si>
    <t>59 /21</t>
  </si>
  <si>
    <t>60 /21</t>
  </si>
  <si>
    <t>Ab</t>
  </si>
  <si>
    <t>MST 1</t>
  </si>
  <si>
    <t>MST 2</t>
  </si>
  <si>
    <t>Q7</t>
  </si>
  <si>
    <t>Q8</t>
  </si>
  <si>
    <t>Q9</t>
  </si>
  <si>
    <t>Q10</t>
  </si>
  <si>
    <t>Q11</t>
  </si>
  <si>
    <t>Q12</t>
  </si>
  <si>
    <t>24M</t>
  </si>
  <si>
    <t>CO5</t>
  </si>
  <si>
    <t>Q1, Q7, Q8, Q9</t>
  </si>
  <si>
    <t>Q3, Q4, Q5</t>
  </si>
  <si>
    <t>Q2, Q6</t>
  </si>
  <si>
    <t>10M</t>
  </si>
  <si>
    <t>Assig 1</t>
  </si>
  <si>
    <t>Assig 2</t>
  </si>
  <si>
    <t>Assig 3</t>
  </si>
  <si>
    <t xml:space="preserve">
Average of Assig</t>
  </si>
  <si>
    <t>CO ATTAINMENT ECE-1 Semiconductor and Optoelectronic Devices Physics 2021 - 2022  (ODD SEMESTER)</t>
  </si>
  <si>
    <t>CO Attainment - Attainment of CO1</t>
  </si>
  <si>
    <t>MST1</t>
  </si>
  <si>
    <t>MST2</t>
  </si>
  <si>
    <t>Assig 2  Q10</t>
  </si>
  <si>
    <t>Net CO1 Attainment Average=</t>
  </si>
  <si>
    <t>CO Attainment - Attainment of CO2</t>
  </si>
  <si>
    <t>Assignemnt-2  Q1, Q7, Q8, Q9</t>
  </si>
  <si>
    <t>Net CO2 Attainment Average=</t>
  </si>
  <si>
    <t>CO Attainment - Attainment of CO3</t>
  </si>
  <si>
    <t>Assignemnt-2  Q3, Q4, Q5</t>
  </si>
  <si>
    <t>CO Attainment - Attainment of CO5</t>
  </si>
  <si>
    <t>Assig 2  Q2, Q6</t>
  </si>
  <si>
    <t>Net CO3 Attainment Average=</t>
  </si>
  <si>
    <t>Net CO5 Attainment Average=</t>
  </si>
  <si>
    <t xml:space="preserve">PO/PSO Attainment  = 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</si>
  <si>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</si>
  <si>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</si>
  <si>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</si>
  <si>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</si>
  <si>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</si>
  <si>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</si>
  <si>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</si>
  <si>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</si>
  <si>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</si>
  <si>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</si>
  <si>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</si>
  <si>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</si>
  <si>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</si>
  <si>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</si>
  <si>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Mapped Value (Average)</t>
  </si>
  <si>
    <t>-</t>
  </si>
  <si>
    <t>Direct PO Attainment</t>
  </si>
  <si>
    <t>__</t>
  </si>
  <si>
    <t>_</t>
  </si>
  <si>
    <t xml:space="preserve">Mapping of COs with PO(s) </t>
  </si>
  <si>
    <t xml:space="preserve">               CO’s</t>
  </si>
  <si>
    <t>PO’s</t>
  </si>
  <si>
    <t>CO-1</t>
  </si>
  <si>
    <t>CO-2</t>
  </si>
  <si>
    <t>CO-3</t>
  </si>
  <si>
    <t>CO-4</t>
  </si>
  <si>
    <t>CO-5</t>
  </si>
  <si>
    <t>Average</t>
  </si>
  <si>
    <t>PO-1</t>
  </si>
  <si>
    <t>PO-2</t>
  </si>
  <si>
    <t>PO-3</t>
  </si>
  <si>
    <t>PO-4</t>
  </si>
  <si>
    <t xml:space="preserve"> -</t>
  </si>
  <si>
    <t>PO-5</t>
  </si>
  <si>
    <t>PO-6</t>
  </si>
  <si>
    <t>PO-7</t>
  </si>
  <si>
    <t>PO-8</t>
  </si>
  <si>
    <t>PO-9</t>
  </si>
  <si>
    <t>PO-10</t>
  </si>
  <si>
    <t>PO-11</t>
  </si>
  <si>
    <t>PO-12</t>
  </si>
  <si>
    <r>
      <t>1-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Slight(Low)</t>
    </r>
  </si>
  <si>
    <t xml:space="preserve">2- Moderate (medium) </t>
  </si>
  <si>
    <t>3- Substantiate (High)</t>
  </si>
  <si>
    <t xml:space="preserve">Mapping of COs with PSO(s) </t>
  </si>
  <si>
    <t>PSO’s</t>
  </si>
  <si>
    <t>PSO-1</t>
  </si>
  <si>
    <t>PSO-2</t>
  </si>
  <si>
    <t>1-Slight (Low)</t>
  </si>
  <si>
    <t>Colleg Roll. No.</t>
  </si>
  <si>
    <t>Univ Roll No;</t>
  </si>
  <si>
    <t>66 /21</t>
  </si>
  <si>
    <t>65 /21</t>
  </si>
  <si>
    <t>S.No.</t>
  </si>
  <si>
    <t>Number of Students who attempted External Univ Exam</t>
  </si>
  <si>
    <t>Number of Students who scored &gt;= 50% of MAX Marks in Each Questions</t>
  </si>
  <si>
    <t>%  of Students who scored &gt;=50%</t>
  </si>
  <si>
    <t>FOR EXTERNAL UNIVERSITY EXAM (SEE)</t>
  </si>
  <si>
    <t>Course Outcome Attained   2.67</t>
  </si>
  <si>
    <t>Attainmnet Levels</t>
  </si>
  <si>
    <t>Criteria</t>
  </si>
  <si>
    <t>&gt;=50 &amp; &lt;60</t>
  </si>
  <si>
    <t>&gt;=60 &amp; &lt;70</t>
  </si>
  <si>
    <t>&gt;=70 &amp; &lt;80</t>
  </si>
  <si>
    <t>&lt;50</t>
  </si>
  <si>
    <t>Attainment Level for the Evaluation of Course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</si>
</sst>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rgb="FF000000"/>
      <name val="Calibri"/>
    </font>
    <font>
      <b/>
      <sz val="12"/>
      <color rgb="FF000000"/>
      <name val="Cambria"/>
      <family val="1"/>
    </font>
    <font>
      <sz val="11"/>
      <color theme="1"/>
      <name val="Calibri"/>
      <family val="2"/>
    </font>
    <font>
      <b/>
      <sz val="11"/>
      <color theme="1"/>
      <name val="Cambria"/>
      <family val="1"/>
    </font>
    <font>
      <sz val="11"/>
      <name val="Calibri"/>
      <family val="2"/>
    </font>
    <font>
      <b/>
      <sz val="11"/>
      <color rgb="FF000000"/>
      <name val="Cambria"/>
      <family val="1"/>
    </font>
    <font>
      <b/>
      <sz val="9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FF0000"/>
      <name val="Calibri"/>
      <family val="2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Calibri"/>
      <family val="2"/>
    </font>
    <font>
      <b/>
      <sz val="11"/>
      <color theme="1"/>
      <name val="Cambria"/>
      <family val="1"/>
    </font>
    <font>
      <b/>
      <sz val="11"/>
      <color rgb="FF000000"/>
      <name val="Calibri"/>
      <family val="2"/>
    </font>
    <font>
      <b/>
      <sz val="11"/>
      <color rgb="FF000000"/>
      <name val="Cambria"/>
      <family val="1"/>
    </font>
    <font>
      <b/>
      <sz val="20"/>
      <color rgb="FFFF0000"/>
      <name val="Calibri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mbria"/>
      <family val="1"/>
    </font>
    <font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5" xfId="0" applyFont="1" applyFill="1" applyBorder="1"/>
    <xf numFmtId="0" fontId="2" fillId="3" borderId="7" xfId="0" applyFont="1" applyFill="1" applyBorder="1"/>
    <xf numFmtId="0" fontId="6" fillId="2" borderId="1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6" xfId="0" applyFont="1" applyBorder="1"/>
    <xf numFmtId="0" fontId="10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0" fillId="0" borderId="0" xfId="0" applyFont="1" applyAlignment="1"/>
    <xf numFmtId="2" fontId="9" fillId="7" borderId="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top" wrapText="1"/>
    </xf>
    <xf numFmtId="49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7" fillId="0" borderId="26" xfId="0" applyFont="1" applyBorder="1"/>
    <xf numFmtId="1" fontId="17" fillId="0" borderId="26" xfId="0" applyNumberFormat="1" applyFont="1" applyBorder="1"/>
    <xf numFmtId="0" fontId="17" fillId="0" borderId="26" xfId="0" applyFont="1" applyFill="1" applyBorder="1"/>
    <xf numFmtId="0" fontId="0" fillId="0" borderId="26" xfId="0" applyBorder="1"/>
    <xf numFmtId="0" fontId="0" fillId="0" borderId="28" xfId="0" applyBorder="1"/>
    <xf numFmtId="0" fontId="3" fillId="3" borderId="9" xfId="0" applyFont="1" applyFill="1" applyBorder="1" applyAlignment="1">
      <alignment horizontal="center"/>
    </xf>
    <xf numFmtId="0" fontId="4" fillId="0" borderId="7" xfId="0" applyFont="1" applyBorder="1"/>
    <xf numFmtId="0" fontId="15" fillId="0" borderId="26" xfId="0" applyFont="1" applyBorder="1" applyAlignment="1">
      <alignment vertical="center" wrapText="1"/>
    </xf>
    <xf numFmtId="0" fontId="0" fillId="0" borderId="26" xfId="0" applyFont="1" applyBorder="1"/>
    <xf numFmtId="0" fontId="0" fillId="8" borderId="26" xfId="0" applyFont="1" applyFill="1" applyBorder="1"/>
    <xf numFmtId="0" fontId="0" fillId="0" borderId="0" xfId="0" applyAlignment="1"/>
    <xf numFmtId="0" fontId="2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2" fillId="4" borderId="26" xfId="0" applyFont="1" applyFill="1" applyBorder="1"/>
    <xf numFmtId="0" fontId="21" fillId="0" borderId="26" xfId="0" applyFont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top"/>
    </xf>
    <xf numFmtId="0" fontId="19" fillId="4" borderId="26" xfId="0" applyFont="1" applyFill="1" applyBorder="1" applyAlignment="1">
      <alignment horizontal="center"/>
    </xf>
    <xf numFmtId="0" fontId="6" fillId="4" borderId="26" xfId="0" applyFont="1" applyFill="1" applyBorder="1"/>
    <xf numFmtId="0" fontId="5" fillId="0" borderId="26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2" fillId="5" borderId="13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/>
    </xf>
    <xf numFmtId="2" fontId="9" fillId="7" borderId="7" xfId="0" applyNumberFormat="1" applyFont="1" applyFill="1" applyBorder="1" applyAlignment="1">
      <alignment horizontal="center" vertical="center"/>
    </xf>
    <xf numFmtId="0" fontId="4" fillId="0" borderId="26" xfId="0" applyFont="1" applyBorder="1"/>
    <xf numFmtId="0" fontId="3" fillId="7" borderId="26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4" fillId="0" borderId="27" xfId="0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27" xfId="0" applyFont="1" applyBorder="1"/>
    <xf numFmtId="0" fontId="8" fillId="0" borderId="28" xfId="0" applyFont="1" applyBorder="1" applyAlignment="1">
      <alignment vertical="center"/>
    </xf>
    <xf numFmtId="0" fontId="4" fillId="0" borderId="28" xfId="0" applyFont="1" applyBorder="1" applyAlignment="1"/>
    <xf numFmtId="0" fontId="4" fillId="0" borderId="28" xfId="0" applyFont="1" applyBorder="1"/>
    <xf numFmtId="0" fontId="8" fillId="9" borderId="26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vertical="center"/>
    </xf>
    <xf numFmtId="0" fontId="4" fillId="9" borderId="26" xfId="0" applyFont="1" applyFill="1" applyBorder="1" applyAlignment="1"/>
    <xf numFmtId="0" fontId="23" fillId="9" borderId="26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/>
    </xf>
    <xf numFmtId="0" fontId="4" fillId="9" borderId="26" xfId="0" applyFont="1" applyFill="1" applyBorder="1"/>
    <xf numFmtId="0" fontId="0" fillId="9" borderId="26" xfId="0" applyFont="1" applyFill="1" applyBorder="1" applyAlignment="1"/>
    <xf numFmtId="0" fontId="2" fillId="0" borderId="26" xfId="0" applyFont="1" applyBorder="1" applyAlignment="1">
      <alignment horizontal="left"/>
    </xf>
    <xf numFmtId="2" fontId="8" fillId="0" borderId="26" xfId="0" applyNumberFormat="1" applyFont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/>
    </xf>
    <xf numFmtId="2" fontId="3" fillId="7" borderId="26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/>
    </xf>
    <xf numFmtId="2" fontId="8" fillId="0" borderId="26" xfId="0" applyNumberFormat="1" applyFont="1" applyBorder="1" applyAlignment="1">
      <alignment horizontal="right" vertical="center"/>
    </xf>
    <xf numFmtId="9" fontId="8" fillId="0" borderId="26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9" fontId="4" fillId="0" borderId="26" xfId="0" applyNumberFormat="1" applyFont="1" applyBorder="1"/>
    <xf numFmtId="0" fontId="4" fillId="0" borderId="16" xfId="0" applyFont="1" applyBorder="1"/>
    <xf numFmtId="0" fontId="0" fillId="0" borderId="0" xfId="0" applyFont="1" applyAlignment="1"/>
    <xf numFmtId="0" fontId="0" fillId="0" borderId="25" xfId="0" applyFont="1" applyBorder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37" xfId="0" applyFont="1" applyBorder="1" applyAlignment="1">
      <alignment horizontal="center" wrapText="1"/>
    </xf>
    <xf numFmtId="0" fontId="26" fillId="0" borderId="25" xfId="0" applyFont="1" applyBorder="1" applyAlignment="1">
      <alignment wrapText="1"/>
    </xf>
    <xf numFmtId="0" fontId="27" fillId="0" borderId="0" xfId="0" applyFont="1" applyAlignment="1">
      <alignment horizontal="left" indent="15"/>
    </xf>
    <xf numFmtId="0" fontId="29" fillId="0" borderId="38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29" fillId="0" borderId="38" xfId="0" applyFont="1" applyBorder="1" applyAlignment="1">
      <alignment horizontal="center" vertical="top" wrapText="1"/>
    </xf>
    <xf numFmtId="0" fontId="32" fillId="0" borderId="0" xfId="0" applyFont="1" applyAlignment="1">
      <alignment horizontal="justify"/>
    </xf>
    <xf numFmtId="0" fontId="31" fillId="0" borderId="39" xfId="0" applyFont="1" applyBorder="1" applyAlignment="1">
      <alignment horizontal="justify" vertical="top" wrapText="1"/>
    </xf>
    <xf numFmtId="0" fontId="31" fillId="0" borderId="35" xfId="0" applyFont="1" applyBorder="1" applyAlignment="1">
      <alignment horizontal="justify" vertical="top" wrapText="1"/>
    </xf>
    <xf numFmtId="0" fontId="31" fillId="0" borderId="35" xfId="0" applyFont="1" applyBorder="1" applyAlignment="1">
      <alignment horizontal="center" wrapText="1"/>
    </xf>
    <xf numFmtId="0" fontId="30" fillId="0" borderId="36" xfId="0" applyFont="1" applyBorder="1" applyAlignment="1">
      <alignment horizontal="justify" vertical="top" wrapText="1"/>
    </xf>
    <xf numFmtId="0" fontId="31" fillId="0" borderId="36" xfId="0" applyFont="1" applyBorder="1" applyAlignment="1">
      <alignment horizontal="justify" vertical="top" wrapText="1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4" fillId="0" borderId="0" xfId="0" applyFont="1" applyAlignment="1"/>
    <xf numFmtId="0" fontId="22" fillId="0" borderId="25" xfId="0" applyFont="1" applyBorder="1"/>
    <xf numFmtId="0" fontId="0" fillId="0" borderId="25" xfId="0" applyFont="1" applyBorder="1"/>
    <xf numFmtId="0" fontId="14" fillId="0" borderId="29" xfId="0" applyFont="1" applyBorder="1" applyAlignment="1">
      <alignment vertical="top" wrapText="1"/>
    </xf>
    <xf numFmtId="0" fontId="15" fillId="0" borderId="31" xfId="0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64" fontId="1" fillId="0" borderId="21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wrapText="1"/>
    </xf>
    <xf numFmtId="0" fontId="15" fillId="0" borderId="26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wrapText="1"/>
    </xf>
    <xf numFmtId="0" fontId="17" fillId="0" borderId="42" xfId="0" applyFont="1" applyFill="1" applyBorder="1" applyAlignment="1"/>
    <xf numFmtId="0" fontId="7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wrapText="1"/>
    </xf>
    <xf numFmtId="0" fontId="26" fillId="0" borderId="26" xfId="0" applyFont="1" applyBorder="1" applyAlignment="1"/>
    <xf numFmtId="0" fontId="26" fillId="0" borderId="0" xfId="0" applyFont="1" applyAlignment="1"/>
    <xf numFmtId="0" fontId="4" fillId="0" borderId="7" xfId="0" applyFont="1" applyBorder="1"/>
    <xf numFmtId="0" fontId="4" fillId="0" borderId="25" xfId="0" applyFont="1" applyBorder="1"/>
    <xf numFmtId="0" fontId="0" fillId="0" borderId="0" xfId="0" applyFont="1" applyAlignment="1"/>
    <xf numFmtId="0" fontId="0" fillId="0" borderId="25" xfId="0" applyFont="1" applyBorder="1" applyAlignment="1"/>
    <xf numFmtId="0" fontId="29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1" fontId="17" fillId="0" borderId="26" xfId="0" applyNumberFormat="1" applyFont="1" applyBorder="1" applyAlignment="1">
      <alignment horizontal="center"/>
    </xf>
    <xf numFmtId="0" fontId="35" fillId="0" borderId="25" xfId="0" applyFont="1" applyBorder="1" applyAlignment="1"/>
    <xf numFmtId="0" fontId="35" fillId="0" borderId="45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3" xfId="0" applyFont="1" applyBorder="1" applyAlignment="1">
      <alignment horizontal="center" vertical="top" wrapText="1"/>
    </xf>
    <xf numFmtId="0" fontId="35" fillId="0" borderId="44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top" wrapText="1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20" fillId="0" borderId="50" xfId="0" applyFont="1" applyBorder="1" applyAlignment="1"/>
    <xf numFmtId="0" fontId="20" fillId="0" borderId="51" xfId="0" applyFont="1" applyBorder="1" applyAlignment="1"/>
    <xf numFmtId="0" fontId="36" fillId="0" borderId="50" xfId="0" applyFont="1" applyBorder="1" applyAlignment="1"/>
    <xf numFmtId="0" fontId="21" fillId="0" borderId="26" xfId="0" applyFont="1" applyBorder="1" applyAlignment="1">
      <alignment horizontal="center" vertical="center" wrapText="1"/>
    </xf>
    <xf numFmtId="0" fontId="4" fillId="0" borderId="26" xfId="0" applyFont="1" applyBorder="1"/>
    <xf numFmtId="0" fontId="3" fillId="0" borderId="6" xfId="0" applyFont="1" applyBorder="1" applyAlignment="1">
      <alignment vertical="center"/>
    </xf>
    <xf numFmtId="0" fontId="4" fillId="0" borderId="3" xfId="0" applyFont="1" applyBorder="1"/>
    <xf numFmtId="0" fontId="4" fillId="0" borderId="7" xfId="0" applyFont="1" applyBorder="1"/>
    <xf numFmtId="0" fontId="8" fillId="0" borderId="6" xfId="0" applyFont="1" applyBorder="1" applyAlignment="1">
      <alignment vertical="center"/>
    </xf>
    <xf numFmtId="0" fontId="4" fillId="0" borderId="16" xfId="0" applyFont="1" applyBorder="1"/>
    <xf numFmtId="0" fontId="18" fillId="0" borderId="26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0" fontId="4" fillId="0" borderId="11" xfId="0" applyFont="1" applyBorder="1"/>
    <xf numFmtId="0" fontId="3" fillId="3" borderId="9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0" borderId="6" xfId="0" applyFont="1" applyBorder="1"/>
    <xf numFmtId="0" fontId="4" fillId="0" borderId="18" xfId="0" applyFont="1" applyBorder="1"/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8" fillId="0" borderId="15" xfId="0" applyFont="1" applyBorder="1"/>
    <xf numFmtId="0" fontId="3" fillId="2" borderId="2" xfId="0" applyFont="1" applyFill="1" applyBorder="1" applyAlignment="1">
      <alignment horizontal="center"/>
    </xf>
    <xf numFmtId="0" fontId="4" fillId="0" borderId="4" xfId="0" applyFont="1" applyBorder="1"/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wrapText="1"/>
    </xf>
    <xf numFmtId="0" fontId="23" fillId="0" borderId="6" xfId="0" applyFont="1" applyBorder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25" fillId="9" borderId="26" xfId="0" applyFont="1" applyFill="1" applyBorder="1" applyAlignment="1">
      <alignment horizontal="center" vertical="center"/>
    </xf>
    <xf numFmtId="0" fontId="4" fillId="9" borderId="26" xfId="0" applyFont="1" applyFill="1" applyBorder="1"/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/>
    <xf numFmtId="0" fontId="4" fillId="0" borderId="20" xfId="0" applyFont="1" applyBorder="1"/>
    <xf numFmtId="0" fontId="0" fillId="0" borderId="0" xfId="0" applyFont="1" applyAlignment="1"/>
    <xf numFmtId="0" fontId="0" fillId="0" borderId="25" xfId="0" applyFont="1" applyBorder="1" applyAlignment="1"/>
    <xf numFmtId="0" fontId="4" fillId="0" borderId="15" xfId="0" applyFont="1" applyBorder="1"/>
    <xf numFmtId="0" fontId="4" fillId="0" borderId="22" xfId="0" applyFont="1" applyBorder="1"/>
    <xf numFmtId="0" fontId="12" fillId="0" borderId="26" xfId="0" applyFont="1" applyBorder="1" applyAlignment="1">
      <alignment horizontal="center"/>
    </xf>
    <xf numFmtId="0" fontId="0" fillId="0" borderId="26" xfId="0" applyFont="1" applyBorder="1" applyAlignment="1"/>
    <xf numFmtId="0" fontId="23" fillId="9" borderId="2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/>
    </xf>
    <xf numFmtId="0" fontId="4" fillId="0" borderId="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11" fillId="7" borderId="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24" xfId="0" applyFont="1" applyBorder="1"/>
    <xf numFmtId="0" fontId="4" fillId="0" borderId="12" xfId="0" applyFont="1" applyBorder="1"/>
    <xf numFmtId="0" fontId="2" fillId="9" borderId="26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3" xfId="0" applyFont="1" applyBorder="1"/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1" fillId="0" borderId="39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wrapText="1"/>
    </xf>
    <xf numFmtId="0" fontId="31" fillId="0" borderId="35" xfId="0" applyFont="1" applyBorder="1" applyAlignment="1">
      <alignment horizontal="center" wrapText="1"/>
    </xf>
    <xf numFmtId="0" fontId="29" fillId="0" borderId="32" xfId="0" applyFont="1" applyBorder="1" applyAlignment="1">
      <alignment wrapText="1"/>
    </xf>
    <xf numFmtId="0" fontId="29" fillId="0" borderId="33" xfId="0" applyFont="1" applyBorder="1" applyAlignment="1">
      <alignment wrapText="1"/>
    </xf>
    <xf numFmtId="0" fontId="29" fillId="0" borderId="40" xfId="0" applyFont="1" applyBorder="1" applyAlignment="1">
      <alignment wrapText="1"/>
    </xf>
    <xf numFmtId="0" fontId="29" fillId="0" borderId="33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37" fillId="0" borderId="0" xfId="0" applyFont="1" applyAlignment="1"/>
    <xf numFmtId="0" fontId="38" fillId="0" borderId="49" xfId="0" applyFont="1" applyBorder="1" applyAlignment="1">
      <alignment vertical="center"/>
    </xf>
    <xf numFmtId="0" fontId="0" fillId="0" borderId="50" xfId="0" applyFont="1" applyBorder="1" applyAlignment="1"/>
    <xf numFmtId="0" fontId="0" fillId="0" borderId="51" xfId="0" applyFont="1" applyBorder="1" applyAlignment="1"/>
  </cellXfs>
  <cellStyles count="1">
    <cellStyle name="Normal" xfId="0" builtinId="0"/>
  </cellStyles>
  <dxfs count="2">
    <dxf>
      <fill>
        <patternFill patternType="solid">
          <fgColor rgb="FFFDFDFD"/>
          <bgColor rgb="FFFDFDFD"/>
        </patternFill>
      </fill>
    </dxf>
    <dxf>
      <fill>
        <patternFill patternType="solid">
          <fgColor rgb="FFFDFDFD"/>
          <bgColor rgb="FFFDFDF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485775</xdr:colOff>
      <xdr:row>3</xdr:row>
      <xdr:rowOff>57150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ShapeType="1"/>
        </xdr:cNvSpPr>
      </xdr:nvSpPr>
      <xdr:spPr bwMode="auto">
        <a:xfrm>
          <a:off x="0" y="1009650"/>
          <a:ext cx="1095375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485775</xdr:colOff>
      <xdr:row>21</xdr:row>
      <xdr:rowOff>57150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ShapeType="1"/>
        </xdr:cNvSpPr>
      </xdr:nvSpPr>
      <xdr:spPr bwMode="auto">
        <a:xfrm>
          <a:off x="0" y="6343650"/>
          <a:ext cx="1095375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85725</xdr:rowOff>
    </xdr:from>
    <xdr:to>
      <xdr:col>5</xdr:col>
      <xdr:colOff>361950</xdr:colOff>
      <xdr:row>1</xdr:row>
      <xdr:rowOff>285750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95450" y="85725"/>
          <a:ext cx="232410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A753-D7CC-EF4F-BED9-70D43D73EE8D}">
  <dimension ref="B1:J27"/>
  <sheetViews>
    <sheetView tabSelected="1" workbookViewId="0">
      <selection activeCell="I8" sqref="I8"/>
    </sheetView>
  </sheetViews>
  <sheetFormatPr baseColWidth="10" defaultRowHeight="15" x14ac:dyDescent="0.2"/>
  <cols>
    <col min="2" max="2" width="12.83203125" customWidth="1"/>
    <col min="3" max="3" width="13.83203125" customWidth="1"/>
    <col min="5" max="5" width="9.83203125" customWidth="1"/>
  </cols>
  <sheetData>
    <row r="1" spans="2:10" ht="16" thickBot="1" x14ac:dyDescent="0.25"/>
    <row r="2" spans="2:10" ht="61" customHeight="1" thickBot="1" x14ac:dyDescent="0.3">
      <c r="B2" s="242" t="s">
        <v>249</v>
      </c>
      <c r="C2" s="169"/>
      <c r="D2" s="167"/>
      <c r="E2" s="168"/>
      <c r="F2" s="243"/>
      <c r="G2" s="243"/>
      <c r="H2" s="243"/>
      <c r="I2" s="243"/>
      <c r="J2" s="244"/>
    </row>
    <row r="3" spans="2:10" ht="16" thickBot="1" x14ac:dyDescent="0.25"/>
    <row r="4" spans="2:10" ht="40" x14ac:dyDescent="0.2">
      <c r="B4" s="161" t="s">
        <v>20</v>
      </c>
      <c r="C4" s="162" t="s">
        <v>244</v>
      </c>
    </row>
    <row r="5" spans="2:10" ht="19" x14ac:dyDescent="0.25">
      <c r="B5" s="163">
        <v>0</v>
      </c>
      <c r="C5" s="164" t="s">
        <v>248</v>
      </c>
    </row>
    <row r="6" spans="2:10" ht="19" x14ac:dyDescent="0.25">
      <c r="B6" s="163">
        <v>1</v>
      </c>
      <c r="C6" s="164" t="s">
        <v>245</v>
      </c>
      <c r="G6" s="148"/>
    </row>
    <row r="7" spans="2:10" ht="19" x14ac:dyDescent="0.25">
      <c r="B7" s="163">
        <v>2</v>
      </c>
      <c r="C7" s="164" t="s">
        <v>246</v>
      </c>
    </row>
    <row r="8" spans="2:10" ht="20" thickBot="1" x14ac:dyDescent="0.3">
      <c r="B8" s="165">
        <v>3</v>
      </c>
      <c r="C8" s="166" t="s">
        <v>247</v>
      </c>
    </row>
    <row r="27" spans="3:3" ht="26" x14ac:dyDescent="0.3">
      <c r="C27" s="2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36"/>
  <sheetViews>
    <sheetView zoomScale="90" zoomScaleNormal="90" workbookViewId="0">
      <pane xSplit="9" ySplit="4" topLeftCell="J5" activePane="bottomRight" state="frozen"/>
      <selection pane="topRight" activeCell="I1" sqref="I1"/>
      <selection pane="bottomLeft" activeCell="A10" sqref="A10"/>
      <selection pane="bottomRight" activeCell="C70" sqref="C70:D74"/>
    </sheetView>
  </sheetViews>
  <sheetFormatPr baseColWidth="10" defaultColWidth="14.5" defaultRowHeight="15" customHeight="1" x14ac:dyDescent="0.2"/>
  <cols>
    <col min="1" max="1" width="8.6640625" customWidth="1"/>
    <col min="2" max="2" width="11.83203125" style="106" customWidth="1"/>
    <col min="3" max="3" width="15.33203125" style="149" customWidth="1"/>
    <col min="4" max="4" width="18.83203125" style="106" customWidth="1"/>
    <col min="5" max="5" width="6.33203125" customWidth="1"/>
    <col min="6" max="6" width="7.1640625" customWidth="1"/>
    <col min="7" max="7" width="2.1640625" hidden="1" customWidth="1"/>
    <col min="8" max="8" width="7.1640625" customWidth="1"/>
    <col min="9" max="9" width="7.6640625" customWidth="1"/>
    <col min="10" max="10" width="6.33203125" customWidth="1"/>
    <col min="11" max="11" width="10.5" customWidth="1"/>
    <col min="12" max="13" width="6.5" customWidth="1"/>
    <col min="14" max="14" width="4.5" customWidth="1"/>
    <col min="15" max="24" width="6.5" customWidth="1"/>
    <col min="25" max="25" width="7" customWidth="1"/>
    <col min="26" max="26" width="6" customWidth="1"/>
    <col min="27" max="27" width="9" customWidth="1"/>
    <col min="28" max="28" width="8.33203125" customWidth="1"/>
    <col min="29" max="29" width="6.6640625" customWidth="1"/>
    <col min="30" max="30" width="5.5" customWidth="1"/>
    <col min="31" max="31" width="8.6640625" customWidth="1"/>
    <col min="32" max="32" width="9.6640625" customWidth="1"/>
  </cols>
  <sheetData>
    <row r="1" spans="1:32" ht="26" x14ac:dyDescent="0.3">
      <c r="A1" s="1"/>
      <c r="B1" s="125" t="s">
        <v>168</v>
      </c>
      <c r="C1" s="125"/>
      <c r="D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</row>
    <row r="2" spans="1:32" x14ac:dyDescent="0.2">
      <c r="A2" s="1"/>
      <c r="B2" s="126"/>
      <c r="C2" s="126"/>
      <c r="D2" s="1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2" ht="47.25" customHeight="1" x14ac:dyDescent="0.2">
      <c r="A3" s="1"/>
      <c r="B3" s="126"/>
      <c r="C3" s="126"/>
      <c r="D3" s="131" t="s">
        <v>0</v>
      </c>
      <c r="E3" s="189" t="s">
        <v>150</v>
      </c>
      <c r="F3" s="173"/>
      <c r="G3" s="173"/>
      <c r="H3" s="173"/>
      <c r="I3" s="173"/>
      <c r="J3" s="190"/>
      <c r="K3" s="4"/>
      <c r="L3" s="185" t="s">
        <v>151</v>
      </c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"/>
      <c r="Y3" s="49" t="s">
        <v>164</v>
      </c>
      <c r="Z3" s="177" t="s">
        <v>165</v>
      </c>
      <c r="AA3" s="177"/>
      <c r="AB3" s="177"/>
      <c r="AC3" s="177"/>
      <c r="AD3" s="54"/>
      <c r="AE3" s="55" t="s">
        <v>166</v>
      </c>
      <c r="AF3" s="170" t="s">
        <v>167</v>
      </c>
    </row>
    <row r="4" spans="1:32" ht="45" x14ac:dyDescent="0.2">
      <c r="A4" s="1"/>
      <c r="B4" s="126"/>
      <c r="C4" s="126"/>
      <c r="D4" s="131" t="s">
        <v>2</v>
      </c>
      <c r="E4" s="45" t="s">
        <v>3</v>
      </c>
      <c r="F4" s="45" t="s">
        <v>3</v>
      </c>
      <c r="G4" s="45" t="s">
        <v>4</v>
      </c>
      <c r="H4" s="45" t="s">
        <v>6</v>
      </c>
      <c r="I4" s="45" t="s">
        <v>3</v>
      </c>
      <c r="J4" s="45" t="s">
        <v>3</v>
      </c>
      <c r="K4" s="6" t="s">
        <v>1</v>
      </c>
      <c r="L4" s="7" t="s">
        <v>6</v>
      </c>
      <c r="M4" s="8" t="s">
        <v>5</v>
      </c>
      <c r="N4" s="8" t="s">
        <v>6</v>
      </c>
      <c r="O4" s="8" t="s">
        <v>5</v>
      </c>
      <c r="P4" s="8" t="s">
        <v>6</v>
      </c>
      <c r="Q4" s="8" t="s">
        <v>159</v>
      </c>
      <c r="R4" s="8" t="s">
        <v>6</v>
      </c>
      <c r="S4" s="8" t="s">
        <v>159</v>
      </c>
      <c r="T4" s="8" t="s">
        <v>159</v>
      </c>
      <c r="U4" s="8" t="s">
        <v>5</v>
      </c>
      <c r="V4" s="8" t="s">
        <v>159</v>
      </c>
      <c r="W4" s="8" t="s">
        <v>159</v>
      </c>
      <c r="X4" s="9" t="s">
        <v>1</v>
      </c>
      <c r="Y4" s="50" t="s">
        <v>3</v>
      </c>
      <c r="Z4" s="56" t="s">
        <v>3</v>
      </c>
      <c r="AA4" s="57" t="s">
        <v>5</v>
      </c>
      <c r="AB4" s="57" t="s">
        <v>4</v>
      </c>
      <c r="AC4" s="57" t="s">
        <v>159</v>
      </c>
      <c r="AD4" s="58" t="s">
        <v>1</v>
      </c>
      <c r="AE4" s="59" t="s">
        <v>6</v>
      </c>
      <c r="AF4" s="171"/>
    </row>
    <row r="5" spans="1:32" x14ac:dyDescent="0.2">
      <c r="A5" s="1"/>
      <c r="B5" s="126"/>
      <c r="C5" s="46"/>
      <c r="D5" s="131" t="s">
        <v>7</v>
      </c>
      <c r="E5" s="45">
        <v>2</v>
      </c>
      <c r="F5" s="45">
        <v>2</v>
      </c>
      <c r="G5" s="45">
        <v>4</v>
      </c>
      <c r="H5" s="45">
        <v>4</v>
      </c>
      <c r="I5" s="45">
        <v>4</v>
      </c>
      <c r="J5" s="45">
        <v>8</v>
      </c>
      <c r="K5" s="178">
        <v>24</v>
      </c>
      <c r="L5" s="7">
        <v>2</v>
      </c>
      <c r="M5" s="8">
        <v>2</v>
      </c>
      <c r="N5" s="8">
        <v>2</v>
      </c>
      <c r="O5" s="8">
        <v>2</v>
      </c>
      <c r="P5" s="8">
        <v>2</v>
      </c>
      <c r="Q5" s="8">
        <v>2</v>
      </c>
      <c r="R5" s="43">
        <v>2</v>
      </c>
      <c r="S5" s="43">
        <v>2</v>
      </c>
      <c r="T5" s="43">
        <v>2</v>
      </c>
      <c r="U5" s="43">
        <v>2</v>
      </c>
      <c r="V5" s="43">
        <v>2</v>
      </c>
      <c r="W5" s="43">
        <v>2</v>
      </c>
      <c r="X5" s="180" t="s">
        <v>158</v>
      </c>
      <c r="Y5" s="187" t="s">
        <v>163</v>
      </c>
      <c r="Z5" s="60">
        <v>1</v>
      </c>
      <c r="AA5" s="60">
        <v>4</v>
      </c>
      <c r="AB5" s="60">
        <v>3</v>
      </c>
      <c r="AC5" s="60">
        <v>2</v>
      </c>
      <c r="AD5" s="181" t="s">
        <v>163</v>
      </c>
      <c r="AE5" s="181" t="s">
        <v>163</v>
      </c>
      <c r="AF5" s="170" t="s">
        <v>163</v>
      </c>
    </row>
    <row r="6" spans="1:32" ht="54.75" customHeight="1" x14ac:dyDescent="0.2">
      <c r="A6" s="13" t="s">
        <v>8</v>
      </c>
      <c r="B6" s="127" t="s">
        <v>233</v>
      </c>
      <c r="C6" s="35" t="s">
        <v>234</v>
      </c>
      <c r="D6" s="132" t="s">
        <v>9</v>
      </c>
      <c r="E6" s="10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2" t="s">
        <v>15</v>
      </c>
      <c r="K6" s="179"/>
      <c r="L6" s="7" t="s">
        <v>10</v>
      </c>
      <c r="M6" s="8" t="s">
        <v>11</v>
      </c>
      <c r="N6" s="8" t="s">
        <v>12</v>
      </c>
      <c r="O6" s="8" t="s">
        <v>13</v>
      </c>
      <c r="P6" s="8" t="s">
        <v>14</v>
      </c>
      <c r="Q6" s="8" t="s">
        <v>15</v>
      </c>
      <c r="R6" s="7" t="s">
        <v>152</v>
      </c>
      <c r="S6" s="8" t="s">
        <v>153</v>
      </c>
      <c r="T6" s="8" t="s">
        <v>154</v>
      </c>
      <c r="U6" s="8" t="s">
        <v>155</v>
      </c>
      <c r="V6" s="8" t="s">
        <v>156</v>
      </c>
      <c r="W6" s="8" t="s">
        <v>157</v>
      </c>
      <c r="X6" s="179"/>
      <c r="Y6" s="188"/>
      <c r="Z6" s="57" t="s">
        <v>155</v>
      </c>
      <c r="AA6" s="61" t="s">
        <v>160</v>
      </c>
      <c r="AB6" s="61" t="s">
        <v>161</v>
      </c>
      <c r="AC6" s="57" t="s">
        <v>162</v>
      </c>
      <c r="AD6" s="171"/>
      <c r="AE6" s="171"/>
      <c r="AF6" s="171"/>
    </row>
    <row r="7" spans="1:32" ht="16" x14ac:dyDescent="0.2">
      <c r="B7" s="128" t="s">
        <v>94</v>
      </c>
      <c r="C7" s="35" t="s">
        <v>234</v>
      </c>
      <c r="D7" s="133" t="s">
        <v>95</v>
      </c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51"/>
      <c r="Z7" s="62"/>
      <c r="AA7" s="62"/>
      <c r="AB7" s="62"/>
      <c r="AC7" s="62"/>
      <c r="AD7" s="62"/>
      <c r="AE7" s="63"/>
      <c r="AF7" s="64"/>
    </row>
    <row r="8" spans="1:32" ht="16" x14ac:dyDescent="0.2">
      <c r="A8" s="14">
        <v>1</v>
      </c>
      <c r="B8" s="129" t="s">
        <v>96</v>
      </c>
      <c r="C8" s="139">
        <v>2103097</v>
      </c>
      <c r="D8" s="134" t="s">
        <v>42</v>
      </c>
      <c r="E8" s="38">
        <v>2</v>
      </c>
      <c r="F8" s="38">
        <v>2</v>
      </c>
      <c r="G8" s="38">
        <v>2</v>
      </c>
      <c r="H8" s="38">
        <v>3</v>
      </c>
      <c r="I8" s="38">
        <v>4</v>
      </c>
      <c r="J8" s="38">
        <v>2</v>
      </c>
      <c r="K8" s="39">
        <f t="shared" ref="K8:K20" si="0">E8+F8+G8+H8+I8+J8</f>
        <v>15</v>
      </c>
      <c r="L8" s="46">
        <v>2</v>
      </c>
      <c r="M8" s="46">
        <v>2</v>
      </c>
      <c r="N8" s="46">
        <v>2</v>
      </c>
      <c r="O8" s="46">
        <v>2</v>
      </c>
      <c r="P8" s="46">
        <v>2</v>
      </c>
      <c r="Q8" s="46">
        <v>2</v>
      </c>
      <c r="R8" s="46">
        <v>2</v>
      </c>
      <c r="S8" s="46">
        <v>2</v>
      </c>
      <c r="T8" s="46">
        <v>2</v>
      </c>
      <c r="U8" s="46">
        <v>2</v>
      </c>
      <c r="V8" s="46">
        <v>2</v>
      </c>
      <c r="W8" s="46">
        <v>2</v>
      </c>
      <c r="X8" s="17">
        <f t="shared" ref="X8:X39" si="1">SUM(L8:W8)</f>
        <v>24</v>
      </c>
      <c r="Y8" s="51">
        <v>10</v>
      </c>
      <c r="Z8" s="62">
        <v>1</v>
      </c>
      <c r="AA8" s="62">
        <v>4</v>
      </c>
      <c r="AB8" s="62">
        <v>3</v>
      </c>
      <c r="AC8" s="62">
        <v>2</v>
      </c>
      <c r="AD8" s="62">
        <f t="shared" ref="AD8:AD39" si="2">SUM(Z8:AC8)</f>
        <v>10</v>
      </c>
      <c r="AE8" s="63">
        <v>10</v>
      </c>
      <c r="AF8" s="64">
        <f t="shared" ref="AF8:AF39" si="3">AVERAGE(Y8,AD8,AE8)</f>
        <v>10</v>
      </c>
    </row>
    <row r="9" spans="1:32" ht="16" x14ac:dyDescent="0.2">
      <c r="A9" s="14">
        <v>2</v>
      </c>
      <c r="B9" s="129" t="s">
        <v>97</v>
      </c>
      <c r="C9" s="139">
        <v>2103098</v>
      </c>
      <c r="D9" s="134" t="s">
        <v>43</v>
      </c>
      <c r="E9" s="38">
        <v>0</v>
      </c>
      <c r="F9" s="38">
        <v>0</v>
      </c>
      <c r="G9" s="38">
        <v>0</v>
      </c>
      <c r="H9" s="38">
        <v>3</v>
      </c>
      <c r="I9" s="38">
        <v>0</v>
      </c>
      <c r="J9" s="38">
        <v>0</v>
      </c>
      <c r="K9" s="39">
        <f t="shared" si="0"/>
        <v>3</v>
      </c>
      <c r="L9" s="47">
        <v>2</v>
      </c>
      <c r="M9" s="47">
        <v>0</v>
      </c>
      <c r="N9" s="47">
        <v>0</v>
      </c>
      <c r="O9" s="47">
        <v>2</v>
      </c>
      <c r="P9" s="47">
        <v>0</v>
      </c>
      <c r="Q9" s="47">
        <v>0</v>
      </c>
      <c r="R9" s="47">
        <v>0</v>
      </c>
      <c r="S9" s="47">
        <v>2</v>
      </c>
      <c r="T9" s="47">
        <v>2</v>
      </c>
      <c r="U9" s="47">
        <v>2</v>
      </c>
      <c r="V9" s="47">
        <v>0</v>
      </c>
      <c r="W9" s="47">
        <v>2</v>
      </c>
      <c r="X9" s="17">
        <f t="shared" si="1"/>
        <v>12</v>
      </c>
      <c r="Y9" s="51">
        <v>9</v>
      </c>
      <c r="Z9" s="62">
        <v>1</v>
      </c>
      <c r="AA9" s="62">
        <v>4</v>
      </c>
      <c r="AB9" s="62">
        <v>3</v>
      </c>
      <c r="AC9" s="62">
        <v>2</v>
      </c>
      <c r="AD9" s="62">
        <f t="shared" si="2"/>
        <v>10</v>
      </c>
      <c r="AE9" s="63">
        <v>9</v>
      </c>
      <c r="AF9" s="64">
        <f t="shared" si="3"/>
        <v>9.3333333333333339</v>
      </c>
    </row>
    <row r="10" spans="1:32" ht="16" x14ac:dyDescent="0.2">
      <c r="A10" s="14">
        <v>3</v>
      </c>
      <c r="B10" s="129" t="s">
        <v>98</v>
      </c>
      <c r="C10" s="139">
        <v>2103099</v>
      </c>
      <c r="D10" s="134" t="s">
        <v>44</v>
      </c>
      <c r="E10" s="38">
        <v>0</v>
      </c>
      <c r="F10" s="38">
        <v>0</v>
      </c>
      <c r="G10" s="38">
        <v>0</v>
      </c>
      <c r="H10" s="38">
        <v>2</v>
      </c>
      <c r="I10" s="38">
        <v>0</v>
      </c>
      <c r="J10" s="38">
        <v>3</v>
      </c>
      <c r="K10" s="39">
        <f t="shared" si="0"/>
        <v>5</v>
      </c>
      <c r="L10" s="46">
        <v>2</v>
      </c>
      <c r="M10" s="46">
        <v>2</v>
      </c>
      <c r="N10" s="46">
        <v>0</v>
      </c>
      <c r="O10" s="46">
        <v>2</v>
      </c>
      <c r="P10" s="46">
        <v>2</v>
      </c>
      <c r="Q10" s="46">
        <v>0</v>
      </c>
      <c r="R10" s="46">
        <v>0</v>
      </c>
      <c r="S10" s="46">
        <v>2</v>
      </c>
      <c r="T10" s="46">
        <v>2</v>
      </c>
      <c r="U10" s="46">
        <v>0</v>
      </c>
      <c r="V10" s="46">
        <v>0</v>
      </c>
      <c r="W10" s="46">
        <v>2</v>
      </c>
      <c r="X10" s="17">
        <f t="shared" si="1"/>
        <v>14</v>
      </c>
      <c r="Y10" s="51">
        <v>9</v>
      </c>
      <c r="Z10" s="62">
        <v>1</v>
      </c>
      <c r="AA10" s="62">
        <v>4</v>
      </c>
      <c r="AB10" s="62">
        <v>3</v>
      </c>
      <c r="AC10" s="62">
        <v>2</v>
      </c>
      <c r="AD10" s="62">
        <f t="shared" si="2"/>
        <v>10</v>
      </c>
      <c r="AE10" s="63">
        <v>9</v>
      </c>
      <c r="AF10" s="64">
        <f t="shared" si="3"/>
        <v>9.3333333333333339</v>
      </c>
    </row>
    <row r="11" spans="1:32" ht="16" x14ac:dyDescent="0.2">
      <c r="A11" s="14">
        <v>4</v>
      </c>
      <c r="B11" s="129" t="s">
        <v>99</v>
      </c>
      <c r="C11" s="139">
        <v>2103101</v>
      </c>
      <c r="D11" s="134" t="s">
        <v>45</v>
      </c>
      <c r="E11" s="38">
        <v>0</v>
      </c>
      <c r="F11" s="38">
        <v>0</v>
      </c>
      <c r="G11" s="38">
        <v>1</v>
      </c>
      <c r="H11" s="38">
        <v>2</v>
      </c>
      <c r="I11" s="38">
        <v>0</v>
      </c>
      <c r="J11" s="38">
        <v>1</v>
      </c>
      <c r="K11" s="39">
        <f t="shared" si="0"/>
        <v>4</v>
      </c>
      <c r="L11" s="46">
        <v>2</v>
      </c>
      <c r="M11" s="46">
        <v>0</v>
      </c>
      <c r="N11" s="46">
        <v>0</v>
      </c>
      <c r="O11" s="46">
        <v>0</v>
      </c>
      <c r="P11" s="46">
        <v>0</v>
      </c>
      <c r="Q11" s="46">
        <v>2</v>
      </c>
      <c r="R11" s="46">
        <v>2</v>
      </c>
      <c r="S11" s="46">
        <v>2</v>
      </c>
      <c r="T11" s="46">
        <v>2</v>
      </c>
      <c r="U11" s="46">
        <v>0</v>
      </c>
      <c r="V11" s="46">
        <v>2</v>
      </c>
      <c r="W11" s="46">
        <v>2</v>
      </c>
      <c r="X11" s="17">
        <f t="shared" si="1"/>
        <v>14</v>
      </c>
      <c r="Y11" s="51">
        <v>9</v>
      </c>
      <c r="Z11" s="62">
        <v>1</v>
      </c>
      <c r="AA11" s="62">
        <v>4</v>
      </c>
      <c r="AB11" s="62">
        <v>3</v>
      </c>
      <c r="AC11" s="62">
        <v>2</v>
      </c>
      <c r="AD11" s="62">
        <f t="shared" si="2"/>
        <v>10</v>
      </c>
      <c r="AE11" s="63">
        <v>9</v>
      </c>
      <c r="AF11" s="64">
        <f t="shared" si="3"/>
        <v>9.3333333333333339</v>
      </c>
    </row>
    <row r="12" spans="1:32" ht="16" x14ac:dyDescent="0.2">
      <c r="A12" s="14">
        <v>5</v>
      </c>
      <c r="B12" s="129" t="s">
        <v>100</v>
      </c>
      <c r="C12" s="139">
        <v>2103102</v>
      </c>
      <c r="D12" s="134" t="s">
        <v>46</v>
      </c>
      <c r="E12" s="38">
        <v>0</v>
      </c>
      <c r="F12" s="38">
        <v>0</v>
      </c>
      <c r="G12" s="38">
        <v>0</v>
      </c>
      <c r="H12" s="38">
        <v>2</v>
      </c>
      <c r="I12" s="38">
        <v>1</v>
      </c>
      <c r="J12" s="38">
        <v>0</v>
      </c>
      <c r="K12" s="39">
        <f t="shared" si="0"/>
        <v>3</v>
      </c>
      <c r="L12" s="47">
        <v>2</v>
      </c>
      <c r="M12" s="47">
        <v>0</v>
      </c>
      <c r="N12" s="47">
        <v>2</v>
      </c>
      <c r="O12" s="47">
        <v>2</v>
      </c>
      <c r="P12" s="47">
        <v>2</v>
      </c>
      <c r="Q12" s="47">
        <v>0</v>
      </c>
      <c r="R12" s="47">
        <v>0</v>
      </c>
      <c r="S12" s="47">
        <v>2</v>
      </c>
      <c r="T12" s="47">
        <v>2</v>
      </c>
      <c r="U12" s="47">
        <v>0</v>
      </c>
      <c r="V12" s="47">
        <v>0</v>
      </c>
      <c r="W12" s="47">
        <v>2</v>
      </c>
      <c r="X12" s="17">
        <f t="shared" si="1"/>
        <v>14</v>
      </c>
      <c r="Y12" s="51">
        <v>9</v>
      </c>
      <c r="Z12" s="62">
        <v>1</v>
      </c>
      <c r="AA12" s="62">
        <v>4</v>
      </c>
      <c r="AB12" s="62">
        <v>3</v>
      </c>
      <c r="AC12" s="62">
        <v>2</v>
      </c>
      <c r="AD12" s="62">
        <f t="shared" si="2"/>
        <v>10</v>
      </c>
      <c r="AE12" s="63">
        <v>9</v>
      </c>
      <c r="AF12" s="64">
        <f t="shared" si="3"/>
        <v>9.3333333333333339</v>
      </c>
    </row>
    <row r="13" spans="1:32" ht="16" x14ac:dyDescent="0.2">
      <c r="A13" s="14">
        <v>6</v>
      </c>
      <c r="B13" s="129" t="s">
        <v>101</v>
      </c>
      <c r="C13" s="139">
        <v>2103103</v>
      </c>
      <c r="D13" s="134" t="s">
        <v>47</v>
      </c>
      <c r="E13" s="38">
        <v>0</v>
      </c>
      <c r="F13" s="38">
        <v>0</v>
      </c>
      <c r="G13" s="38">
        <v>0</v>
      </c>
      <c r="H13" s="38">
        <v>3</v>
      </c>
      <c r="I13" s="38">
        <v>0</v>
      </c>
      <c r="J13" s="38">
        <v>2</v>
      </c>
      <c r="K13" s="39">
        <f t="shared" si="0"/>
        <v>5</v>
      </c>
      <c r="L13" s="46">
        <v>2</v>
      </c>
      <c r="M13" s="46">
        <v>2</v>
      </c>
      <c r="N13" s="46">
        <v>0</v>
      </c>
      <c r="O13" s="46">
        <v>2</v>
      </c>
      <c r="P13" s="46">
        <v>2</v>
      </c>
      <c r="Q13" s="46">
        <v>0</v>
      </c>
      <c r="R13" s="46">
        <v>0</v>
      </c>
      <c r="S13" s="46">
        <v>2</v>
      </c>
      <c r="T13" s="46">
        <v>2</v>
      </c>
      <c r="U13" s="46">
        <v>0</v>
      </c>
      <c r="V13" s="46">
        <v>0</v>
      </c>
      <c r="W13" s="46">
        <v>2</v>
      </c>
      <c r="X13" s="17">
        <f t="shared" si="1"/>
        <v>14</v>
      </c>
      <c r="Y13" s="51">
        <v>9</v>
      </c>
      <c r="Z13" s="62">
        <v>1</v>
      </c>
      <c r="AA13" s="62">
        <v>4</v>
      </c>
      <c r="AB13" s="62">
        <v>3</v>
      </c>
      <c r="AC13" s="62">
        <v>2</v>
      </c>
      <c r="AD13" s="62">
        <f t="shared" si="2"/>
        <v>10</v>
      </c>
      <c r="AE13" s="63">
        <v>9</v>
      </c>
      <c r="AF13" s="64">
        <f t="shared" si="3"/>
        <v>9.3333333333333339</v>
      </c>
    </row>
    <row r="14" spans="1:32" ht="16" x14ac:dyDescent="0.2">
      <c r="A14" s="14">
        <v>7</v>
      </c>
      <c r="B14" s="129" t="s">
        <v>102</v>
      </c>
      <c r="C14" s="139">
        <v>2103104</v>
      </c>
      <c r="D14" s="134" t="s">
        <v>48</v>
      </c>
      <c r="E14" s="38">
        <v>1</v>
      </c>
      <c r="F14" s="38">
        <v>0</v>
      </c>
      <c r="G14" s="38">
        <v>0</v>
      </c>
      <c r="H14" s="38">
        <v>0</v>
      </c>
      <c r="I14" s="38">
        <v>4</v>
      </c>
      <c r="J14" s="38">
        <v>5</v>
      </c>
      <c r="K14" s="39">
        <f t="shared" si="0"/>
        <v>10</v>
      </c>
      <c r="L14" s="47">
        <v>2</v>
      </c>
      <c r="M14" s="47">
        <v>2</v>
      </c>
      <c r="N14" s="47">
        <v>0</v>
      </c>
      <c r="O14" s="47">
        <v>2</v>
      </c>
      <c r="P14" s="47">
        <v>0</v>
      </c>
      <c r="Q14" s="47">
        <v>0</v>
      </c>
      <c r="R14" s="47">
        <v>0</v>
      </c>
      <c r="S14" s="47">
        <v>2</v>
      </c>
      <c r="T14" s="47">
        <v>2</v>
      </c>
      <c r="U14" s="47">
        <v>0</v>
      </c>
      <c r="V14" s="47">
        <v>0</v>
      </c>
      <c r="W14" s="47">
        <v>2</v>
      </c>
      <c r="X14" s="17">
        <f t="shared" si="1"/>
        <v>12</v>
      </c>
      <c r="Y14" s="51">
        <v>9</v>
      </c>
      <c r="Z14" s="62">
        <v>1</v>
      </c>
      <c r="AA14" s="62">
        <v>4</v>
      </c>
      <c r="AB14" s="62">
        <v>3</v>
      </c>
      <c r="AC14" s="62">
        <v>2</v>
      </c>
      <c r="AD14" s="62">
        <f t="shared" si="2"/>
        <v>10</v>
      </c>
      <c r="AE14" s="63">
        <v>10</v>
      </c>
      <c r="AF14" s="64">
        <f t="shared" si="3"/>
        <v>9.6666666666666661</v>
      </c>
    </row>
    <row r="15" spans="1:32" ht="15.75" customHeight="1" x14ac:dyDescent="0.2">
      <c r="A15" s="14">
        <v>8</v>
      </c>
      <c r="B15" s="129" t="s">
        <v>103</v>
      </c>
      <c r="C15" s="139">
        <v>2103105</v>
      </c>
      <c r="D15" s="134" t="s">
        <v>49</v>
      </c>
      <c r="E15" s="38">
        <v>0</v>
      </c>
      <c r="F15" s="38">
        <v>0</v>
      </c>
      <c r="G15" s="38">
        <v>0</v>
      </c>
      <c r="H15" s="38">
        <v>2</v>
      </c>
      <c r="I15" s="38">
        <v>4</v>
      </c>
      <c r="J15" s="38">
        <v>2</v>
      </c>
      <c r="K15" s="39">
        <f t="shared" si="0"/>
        <v>8</v>
      </c>
      <c r="L15" s="46">
        <v>2</v>
      </c>
      <c r="M15" s="46">
        <v>2</v>
      </c>
      <c r="N15" s="46">
        <v>0</v>
      </c>
      <c r="O15" s="46">
        <v>2</v>
      </c>
      <c r="P15" s="46">
        <v>2</v>
      </c>
      <c r="Q15" s="46">
        <v>2</v>
      </c>
      <c r="R15" s="46">
        <v>2</v>
      </c>
      <c r="S15" s="46">
        <v>2</v>
      </c>
      <c r="T15" s="46">
        <v>2</v>
      </c>
      <c r="U15" s="46">
        <v>0</v>
      </c>
      <c r="V15" s="46">
        <v>0</v>
      </c>
      <c r="W15" s="46">
        <v>2</v>
      </c>
      <c r="X15" s="17">
        <f t="shared" si="1"/>
        <v>18</v>
      </c>
      <c r="Y15" s="51">
        <v>9</v>
      </c>
      <c r="Z15" s="62">
        <v>1</v>
      </c>
      <c r="AA15" s="62">
        <v>4</v>
      </c>
      <c r="AB15" s="62">
        <v>3</v>
      </c>
      <c r="AC15" s="62">
        <v>2</v>
      </c>
      <c r="AD15" s="62">
        <f t="shared" si="2"/>
        <v>10</v>
      </c>
      <c r="AE15" s="63">
        <v>10</v>
      </c>
      <c r="AF15" s="64">
        <f t="shared" si="3"/>
        <v>9.6666666666666661</v>
      </c>
    </row>
    <row r="16" spans="1:32" ht="15.75" customHeight="1" x14ac:dyDescent="0.2">
      <c r="A16" s="14">
        <v>9</v>
      </c>
      <c r="B16" s="129" t="s">
        <v>104</v>
      </c>
      <c r="C16" s="139">
        <v>2103106</v>
      </c>
      <c r="D16" s="134" t="s">
        <v>50</v>
      </c>
      <c r="E16" s="38">
        <v>0</v>
      </c>
      <c r="F16" s="38">
        <v>0</v>
      </c>
      <c r="G16" s="38">
        <v>0</v>
      </c>
      <c r="H16" s="38">
        <v>2</v>
      </c>
      <c r="I16" s="38">
        <v>4</v>
      </c>
      <c r="J16" s="38">
        <v>3.5</v>
      </c>
      <c r="K16" s="39">
        <f t="shared" si="0"/>
        <v>9.5</v>
      </c>
      <c r="L16" s="47">
        <v>2</v>
      </c>
      <c r="M16" s="47">
        <v>2</v>
      </c>
      <c r="N16" s="47">
        <v>2</v>
      </c>
      <c r="O16" s="47">
        <v>2</v>
      </c>
      <c r="P16" s="47">
        <v>2</v>
      </c>
      <c r="Q16" s="47">
        <v>2</v>
      </c>
      <c r="R16" s="47">
        <v>2</v>
      </c>
      <c r="S16" s="47">
        <v>2</v>
      </c>
      <c r="T16" s="47">
        <v>2</v>
      </c>
      <c r="U16" s="47">
        <v>2</v>
      </c>
      <c r="V16" s="47">
        <v>0</v>
      </c>
      <c r="W16" s="47">
        <v>2</v>
      </c>
      <c r="X16" s="17">
        <f t="shared" si="1"/>
        <v>22</v>
      </c>
      <c r="Y16" s="51">
        <v>9</v>
      </c>
      <c r="Z16" s="62">
        <v>1</v>
      </c>
      <c r="AA16" s="62">
        <v>4</v>
      </c>
      <c r="AB16" s="62">
        <v>3</v>
      </c>
      <c r="AC16" s="62">
        <v>2</v>
      </c>
      <c r="AD16" s="62">
        <f t="shared" si="2"/>
        <v>10</v>
      </c>
      <c r="AE16" s="63">
        <v>10</v>
      </c>
      <c r="AF16" s="64">
        <f t="shared" si="3"/>
        <v>9.6666666666666661</v>
      </c>
    </row>
    <row r="17" spans="1:32" ht="15.75" customHeight="1" x14ac:dyDescent="0.2">
      <c r="A17" s="14">
        <v>10</v>
      </c>
      <c r="B17" s="129" t="s">
        <v>105</v>
      </c>
      <c r="C17" s="139">
        <v>2103107</v>
      </c>
      <c r="D17" s="134" t="s">
        <v>51</v>
      </c>
      <c r="E17" s="38">
        <v>0</v>
      </c>
      <c r="F17" s="38">
        <v>1</v>
      </c>
      <c r="G17" s="38">
        <v>3</v>
      </c>
      <c r="H17" s="38">
        <v>3</v>
      </c>
      <c r="I17" s="38">
        <v>0</v>
      </c>
      <c r="J17" s="38">
        <v>4</v>
      </c>
      <c r="K17" s="39">
        <f t="shared" si="0"/>
        <v>11</v>
      </c>
      <c r="L17" s="46">
        <v>2</v>
      </c>
      <c r="M17" s="46">
        <v>2</v>
      </c>
      <c r="N17" s="46">
        <v>0</v>
      </c>
      <c r="O17" s="46">
        <v>2</v>
      </c>
      <c r="P17" s="46">
        <v>2</v>
      </c>
      <c r="Q17" s="46">
        <v>0</v>
      </c>
      <c r="R17" s="46">
        <v>2</v>
      </c>
      <c r="S17" s="46">
        <v>2</v>
      </c>
      <c r="T17" s="46">
        <v>2</v>
      </c>
      <c r="U17" s="46">
        <v>0</v>
      </c>
      <c r="V17" s="46">
        <v>2</v>
      </c>
      <c r="W17" s="46">
        <v>2</v>
      </c>
      <c r="X17" s="17">
        <f t="shared" si="1"/>
        <v>18</v>
      </c>
      <c r="Y17" s="51">
        <v>9</v>
      </c>
      <c r="Z17" s="62">
        <v>1</v>
      </c>
      <c r="AA17" s="62">
        <v>4</v>
      </c>
      <c r="AB17" s="62">
        <v>3</v>
      </c>
      <c r="AC17" s="62">
        <v>2</v>
      </c>
      <c r="AD17" s="62">
        <f t="shared" si="2"/>
        <v>10</v>
      </c>
      <c r="AE17" s="63">
        <v>10</v>
      </c>
      <c r="AF17" s="64">
        <f t="shared" si="3"/>
        <v>9.6666666666666661</v>
      </c>
    </row>
    <row r="18" spans="1:32" ht="15.75" customHeight="1" x14ac:dyDescent="0.2">
      <c r="A18" s="14">
        <v>11</v>
      </c>
      <c r="B18" s="129" t="s">
        <v>106</v>
      </c>
      <c r="C18" s="139">
        <v>2103108</v>
      </c>
      <c r="D18" s="134" t="s">
        <v>52</v>
      </c>
      <c r="E18" s="38">
        <v>0</v>
      </c>
      <c r="F18" s="38">
        <v>0</v>
      </c>
      <c r="G18" s="38">
        <v>0</v>
      </c>
      <c r="H18" s="38">
        <v>3</v>
      </c>
      <c r="I18" s="38">
        <v>4</v>
      </c>
      <c r="J18" s="38">
        <v>3</v>
      </c>
      <c r="K18" s="39">
        <f t="shared" si="0"/>
        <v>10</v>
      </c>
      <c r="L18" s="47">
        <v>2</v>
      </c>
      <c r="M18" s="47">
        <v>0</v>
      </c>
      <c r="N18" s="47">
        <v>0</v>
      </c>
      <c r="O18" s="47">
        <v>0</v>
      </c>
      <c r="P18" s="47">
        <v>2</v>
      </c>
      <c r="Q18" s="47">
        <v>2</v>
      </c>
      <c r="R18" s="47">
        <v>2</v>
      </c>
      <c r="S18" s="47">
        <v>0</v>
      </c>
      <c r="T18" s="47">
        <v>2</v>
      </c>
      <c r="U18" s="47">
        <v>2</v>
      </c>
      <c r="V18" s="47">
        <v>0</v>
      </c>
      <c r="W18" s="47">
        <v>0</v>
      </c>
      <c r="X18" s="17">
        <f t="shared" si="1"/>
        <v>12</v>
      </c>
      <c r="Y18" s="51">
        <v>9</v>
      </c>
      <c r="Z18" s="62">
        <v>1</v>
      </c>
      <c r="AA18" s="62">
        <v>4</v>
      </c>
      <c r="AB18" s="62">
        <v>3</v>
      </c>
      <c r="AC18" s="62">
        <v>2</v>
      </c>
      <c r="AD18" s="62">
        <f t="shared" si="2"/>
        <v>10</v>
      </c>
      <c r="AE18" s="63">
        <v>10</v>
      </c>
      <c r="AF18" s="64">
        <f t="shared" si="3"/>
        <v>9.6666666666666661</v>
      </c>
    </row>
    <row r="19" spans="1:32" ht="15.75" customHeight="1" x14ac:dyDescent="0.2">
      <c r="A19" s="14">
        <v>12</v>
      </c>
      <c r="B19" s="129" t="s">
        <v>107</v>
      </c>
      <c r="C19" s="139">
        <v>2103109</v>
      </c>
      <c r="D19" s="134" t="s">
        <v>53</v>
      </c>
      <c r="E19" s="38">
        <v>0</v>
      </c>
      <c r="F19" s="38">
        <v>0</v>
      </c>
      <c r="G19" s="38">
        <v>0</v>
      </c>
      <c r="H19" s="38">
        <v>3</v>
      </c>
      <c r="I19" s="38">
        <v>1</v>
      </c>
      <c r="J19" s="38">
        <v>3</v>
      </c>
      <c r="K19" s="39">
        <f t="shared" si="0"/>
        <v>7</v>
      </c>
      <c r="L19" s="46">
        <v>2</v>
      </c>
      <c r="M19" s="46">
        <v>2</v>
      </c>
      <c r="N19" s="46">
        <v>0</v>
      </c>
      <c r="O19" s="46">
        <v>2</v>
      </c>
      <c r="P19" s="46">
        <v>2</v>
      </c>
      <c r="Q19" s="46">
        <v>0</v>
      </c>
      <c r="R19" s="46">
        <v>0</v>
      </c>
      <c r="S19" s="46">
        <v>2</v>
      </c>
      <c r="T19" s="46">
        <v>2</v>
      </c>
      <c r="U19" s="46">
        <v>2</v>
      </c>
      <c r="V19" s="46">
        <v>0</v>
      </c>
      <c r="W19" s="46">
        <v>2</v>
      </c>
      <c r="X19" s="17">
        <f t="shared" si="1"/>
        <v>16</v>
      </c>
      <c r="Y19" s="18">
        <v>9</v>
      </c>
      <c r="Z19" s="52">
        <v>1</v>
      </c>
      <c r="AA19" s="52">
        <v>4</v>
      </c>
      <c r="AB19" s="52">
        <v>3</v>
      </c>
      <c r="AC19" s="52">
        <v>2</v>
      </c>
      <c r="AD19" s="53">
        <f t="shared" si="2"/>
        <v>10</v>
      </c>
      <c r="AE19" s="20">
        <v>9</v>
      </c>
      <c r="AF19" s="64">
        <f t="shared" si="3"/>
        <v>9.3333333333333339</v>
      </c>
    </row>
    <row r="20" spans="1:32" ht="15.75" customHeight="1" x14ac:dyDescent="0.2">
      <c r="A20" s="14">
        <v>13</v>
      </c>
      <c r="B20" s="129" t="s">
        <v>108</v>
      </c>
      <c r="C20" s="139">
        <v>2103110</v>
      </c>
      <c r="D20" s="134" t="s">
        <v>54</v>
      </c>
      <c r="E20" s="38">
        <v>1</v>
      </c>
      <c r="F20" s="38">
        <v>0</v>
      </c>
      <c r="G20" s="38">
        <v>3</v>
      </c>
      <c r="H20" s="38">
        <v>3</v>
      </c>
      <c r="I20" s="38">
        <v>1</v>
      </c>
      <c r="J20" s="38">
        <v>2</v>
      </c>
      <c r="K20" s="39">
        <f t="shared" si="0"/>
        <v>10</v>
      </c>
      <c r="L20" s="47">
        <v>2</v>
      </c>
      <c r="M20" s="47">
        <v>2</v>
      </c>
      <c r="N20" s="47">
        <v>0</v>
      </c>
      <c r="O20" s="47">
        <v>2</v>
      </c>
      <c r="P20" s="47">
        <v>2</v>
      </c>
      <c r="Q20" s="47">
        <v>0</v>
      </c>
      <c r="R20" s="47">
        <v>0</v>
      </c>
      <c r="S20" s="47">
        <v>2</v>
      </c>
      <c r="T20" s="47">
        <v>2</v>
      </c>
      <c r="U20" s="47">
        <v>2</v>
      </c>
      <c r="V20" s="47">
        <v>0</v>
      </c>
      <c r="W20" s="47">
        <v>2</v>
      </c>
      <c r="X20" s="17">
        <f t="shared" si="1"/>
        <v>16</v>
      </c>
      <c r="Y20" s="18">
        <v>9</v>
      </c>
      <c r="Z20" s="18">
        <v>1</v>
      </c>
      <c r="AA20" s="18">
        <v>4</v>
      </c>
      <c r="AB20" s="18">
        <v>3</v>
      </c>
      <c r="AC20" s="18">
        <v>2</v>
      </c>
      <c r="AD20" s="19">
        <f t="shared" si="2"/>
        <v>10</v>
      </c>
      <c r="AE20" s="21">
        <v>10</v>
      </c>
      <c r="AF20" s="64">
        <f t="shared" si="3"/>
        <v>9.6666666666666661</v>
      </c>
    </row>
    <row r="21" spans="1:32" ht="15.75" customHeight="1" x14ac:dyDescent="0.2">
      <c r="A21" s="14">
        <v>14</v>
      </c>
      <c r="B21" s="129" t="s">
        <v>109</v>
      </c>
      <c r="C21" s="139">
        <v>2103111</v>
      </c>
      <c r="D21" s="134" t="s">
        <v>54</v>
      </c>
      <c r="F21" s="141">
        <v>0</v>
      </c>
      <c r="K21" s="48" t="s">
        <v>149</v>
      </c>
      <c r="L21" s="46">
        <v>2</v>
      </c>
      <c r="M21" s="46">
        <v>2</v>
      </c>
      <c r="N21" s="46">
        <v>2</v>
      </c>
      <c r="O21" s="46">
        <v>2</v>
      </c>
      <c r="P21" s="46">
        <v>0</v>
      </c>
      <c r="Q21" s="46">
        <v>0</v>
      </c>
      <c r="R21" s="46">
        <v>0</v>
      </c>
      <c r="S21" s="46">
        <v>0</v>
      </c>
      <c r="T21" s="46">
        <v>2</v>
      </c>
      <c r="U21" s="46">
        <v>2</v>
      </c>
      <c r="V21" s="46">
        <v>2</v>
      </c>
      <c r="W21" s="46">
        <v>2</v>
      </c>
      <c r="X21" s="17">
        <f t="shared" si="1"/>
        <v>16</v>
      </c>
      <c r="Y21" s="18">
        <v>9</v>
      </c>
      <c r="Z21" s="18">
        <v>1</v>
      </c>
      <c r="AA21" s="18">
        <v>4</v>
      </c>
      <c r="AB21" s="18">
        <v>3</v>
      </c>
      <c r="AC21" s="18">
        <v>2</v>
      </c>
      <c r="AD21" s="19">
        <f t="shared" si="2"/>
        <v>10</v>
      </c>
      <c r="AE21" s="21">
        <v>9</v>
      </c>
      <c r="AF21" s="64">
        <f t="shared" si="3"/>
        <v>9.3333333333333339</v>
      </c>
    </row>
    <row r="22" spans="1:32" ht="15.75" customHeight="1" x14ac:dyDescent="0.2">
      <c r="A22" s="14">
        <v>15</v>
      </c>
      <c r="B22" s="129" t="s">
        <v>110</v>
      </c>
      <c r="C22" s="139">
        <v>2103112</v>
      </c>
      <c r="D22" s="134" t="s">
        <v>55</v>
      </c>
      <c r="E22" s="38">
        <v>2</v>
      </c>
      <c r="F22" s="38">
        <v>0</v>
      </c>
      <c r="G22" s="38">
        <v>0</v>
      </c>
      <c r="H22" s="38">
        <v>4</v>
      </c>
      <c r="I22" s="38">
        <v>1</v>
      </c>
      <c r="J22" s="38">
        <v>4</v>
      </c>
      <c r="K22" s="39">
        <f>E22+F22+G22+H22+I22+J22</f>
        <v>11</v>
      </c>
      <c r="L22" s="47">
        <v>2</v>
      </c>
      <c r="M22" s="47">
        <v>2</v>
      </c>
      <c r="N22" s="47">
        <v>2</v>
      </c>
      <c r="O22" s="47">
        <v>2</v>
      </c>
      <c r="P22" s="47">
        <v>2</v>
      </c>
      <c r="Q22" s="47">
        <v>2</v>
      </c>
      <c r="R22" s="47">
        <v>2</v>
      </c>
      <c r="S22" s="47">
        <v>2</v>
      </c>
      <c r="T22" s="47">
        <v>2</v>
      </c>
      <c r="U22" s="47">
        <v>2</v>
      </c>
      <c r="V22" s="47">
        <v>0</v>
      </c>
      <c r="W22" s="47">
        <v>2</v>
      </c>
      <c r="X22" s="17">
        <f t="shared" si="1"/>
        <v>22</v>
      </c>
      <c r="Y22" s="18">
        <v>9</v>
      </c>
      <c r="Z22" s="18">
        <v>1</v>
      </c>
      <c r="AA22" s="18">
        <v>4</v>
      </c>
      <c r="AB22" s="18">
        <v>3</v>
      </c>
      <c r="AC22" s="18">
        <v>2</v>
      </c>
      <c r="AD22" s="19">
        <f t="shared" si="2"/>
        <v>10</v>
      </c>
      <c r="AE22" s="21">
        <v>10</v>
      </c>
      <c r="AF22" s="64">
        <f t="shared" si="3"/>
        <v>9.6666666666666661</v>
      </c>
    </row>
    <row r="23" spans="1:32" ht="15.75" customHeight="1" x14ac:dyDescent="0.2">
      <c r="A23" s="14">
        <v>16</v>
      </c>
      <c r="B23" s="129" t="s">
        <v>111</v>
      </c>
      <c r="C23" s="139">
        <v>2103113</v>
      </c>
      <c r="D23" s="134" t="s">
        <v>56</v>
      </c>
      <c r="E23" s="38">
        <v>0</v>
      </c>
      <c r="F23" s="38">
        <v>0</v>
      </c>
      <c r="G23" s="38">
        <v>0</v>
      </c>
      <c r="H23" s="38">
        <v>2</v>
      </c>
      <c r="I23" s="38">
        <v>0</v>
      </c>
      <c r="J23" s="38">
        <v>0</v>
      </c>
      <c r="K23" s="39">
        <f>E23+F23+G23+H23+I23+J23</f>
        <v>2</v>
      </c>
      <c r="L23" s="46">
        <v>2</v>
      </c>
      <c r="M23" s="46">
        <v>2</v>
      </c>
      <c r="N23" s="46">
        <v>0</v>
      </c>
      <c r="O23" s="46">
        <v>2</v>
      </c>
      <c r="P23" s="46">
        <v>2</v>
      </c>
      <c r="Q23" s="46">
        <v>0</v>
      </c>
      <c r="R23" s="46">
        <v>0</v>
      </c>
      <c r="S23" s="46">
        <v>2</v>
      </c>
      <c r="T23" s="46">
        <v>2</v>
      </c>
      <c r="U23" s="46">
        <v>2</v>
      </c>
      <c r="V23" s="46">
        <v>0</v>
      </c>
      <c r="W23" s="46">
        <v>2</v>
      </c>
      <c r="X23" s="17">
        <f t="shared" si="1"/>
        <v>16</v>
      </c>
      <c r="Y23" s="18">
        <v>9</v>
      </c>
      <c r="Z23" s="18">
        <v>1</v>
      </c>
      <c r="AA23" s="18">
        <v>4</v>
      </c>
      <c r="AB23" s="18">
        <v>3</v>
      </c>
      <c r="AC23" s="18">
        <v>2</v>
      </c>
      <c r="AD23" s="19">
        <f t="shared" si="2"/>
        <v>10</v>
      </c>
      <c r="AE23" s="21">
        <v>9</v>
      </c>
      <c r="AF23" s="64">
        <f t="shared" si="3"/>
        <v>9.3333333333333339</v>
      </c>
    </row>
    <row r="24" spans="1:32" ht="15.75" customHeight="1" x14ac:dyDescent="0.2">
      <c r="A24" s="14">
        <v>17</v>
      </c>
      <c r="B24" s="129" t="s">
        <v>112</v>
      </c>
      <c r="C24" s="139">
        <v>2103114</v>
      </c>
      <c r="D24" s="134" t="s">
        <v>57</v>
      </c>
      <c r="E24" s="38">
        <v>0</v>
      </c>
      <c r="F24" s="38">
        <v>0</v>
      </c>
      <c r="G24" s="38">
        <v>0</v>
      </c>
      <c r="H24" s="38">
        <v>2</v>
      </c>
      <c r="I24" s="38">
        <v>4</v>
      </c>
      <c r="J24" s="38">
        <v>4</v>
      </c>
      <c r="K24" s="39">
        <f>E24+F24+G24+H24+I24+J24</f>
        <v>10</v>
      </c>
      <c r="L24" s="47">
        <v>2</v>
      </c>
      <c r="M24" s="47">
        <v>2</v>
      </c>
      <c r="N24" s="47">
        <v>2</v>
      </c>
      <c r="O24" s="47">
        <v>2</v>
      </c>
      <c r="P24" s="47">
        <v>2</v>
      </c>
      <c r="Q24" s="47">
        <v>2</v>
      </c>
      <c r="R24" s="47">
        <v>2</v>
      </c>
      <c r="S24" s="47">
        <v>2</v>
      </c>
      <c r="T24" s="47">
        <v>2</v>
      </c>
      <c r="U24" s="47">
        <v>2</v>
      </c>
      <c r="V24" s="47">
        <v>2</v>
      </c>
      <c r="W24" s="47">
        <v>2</v>
      </c>
      <c r="X24" s="17">
        <f t="shared" si="1"/>
        <v>24</v>
      </c>
      <c r="Y24" s="18">
        <v>9</v>
      </c>
      <c r="Z24" s="18">
        <v>1</v>
      </c>
      <c r="AA24" s="18">
        <v>4</v>
      </c>
      <c r="AB24" s="18">
        <v>3</v>
      </c>
      <c r="AC24" s="18">
        <v>2</v>
      </c>
      <c r="AD24" s="19">
        <f t="shared" si="2"/>
        <v>10</v>
      </c>
      <c r="AE24" s="21">
        <v>10</v>
      </c>
      <c r="AF24" s="64">
        <f t="shared" si="3"/>
        <v>9.6666666666666661</v>
      </c>
    </row>
    <row r="25" spans="1:32" ht="15.75" customHeight="1" x14ac:dyDescent="0.2">
      <c r="A25" s="14">
        <v>18</v>
      </c>
      <c r="B25" s="129" t="s">
        <v>113</v>
      </c>
      <c r="C25" s="139">
        <v>2103115</v>
      </c>
      <c r="D25" s="134" t="s">
        <v>58</v>
      </c>
      <c r="E25" s="38"/>
      <c r="F25" s="38">
        <v>0</v>
      </c>
      <c r="G25" s="38"/>
      <c r="H25" s="38"/>
      <c r="I25" s="38"/>
      <c r="J25" s="38"/>
      <c r="K25" s="39" t="s">
        <v>149</v>
      </c>
      <c r="L25" s="46">
        <v>2</v>
      </c>
      <c r="M25" s="46">
        <v>2</v>
      </c>
      <c r="N25" s="46">
        <v>2</v>
      </c>
      <c r="O25" s="46">
        <v>2</v>
      </c>
      <c r="P25" s="46">
        <v>0</v>
      </c>
      <c r="Q25" s="46">
        <v>0</v>
      </c>
      <c r="R25" s="46">
        <v>0</v>
      </c>
      <c r="S25" s="46">
        <v>2</v>
      </c>
      <c r="T25" s="46">
        <v>2</v>
      </c>
      <c r="U25" s="46">
        <v>2</v>
      </c>
      <c r="V25" s="46">
        <v>2</v>
      </c>
      <c r="W25" s="46">
        <v>2</v>
      </c>
      <c r="X25" s="17">
        <f t="shared" si="1"/>
        <v>18</v>
      </c>
      <c r="Y25" s="18">
        <v>9</v>
      </c>
      <c r="Z25" s="18">
        <v>1</v>
      </c>
      <c r="AA25" s="18">
        <v>4</v>
      </c>
      <c r="AB25" s="18">
        <v>3</v>
      </c>
      <c r="AC25" s="18">
        <v>2</v>
      </c>
      <c r="AD25" s="19">
        <f t="shared" si="2"/>
        <v>10</v>
      </c>
      <c r="AE25" s="21">
        <v>9</v>
      </c>
      <c r="AF25" s="64">
        <f t="shared" si="3"/>
        <v>9.3333333333333339</v>
      </c>
    </row>
    <row r="26" spans="1:32" ht="15.75" customHeight="1" x14ac:dyDescent="0.2">
      <c r="A26" s="14">
        <v>19</v>
      </c>
      <c r="B26" s="129" t="s">
        <v>114</v>
      </c>
      <c r="C26" s="139">
        <v>2103116</v>
      </c>
      <c r="D26" s="134" t="s">
        <v>59</v>
      </c>
      <c r="E26" s="38"/>
      <c r="F26" s="38">
        <v>0</v>
      </c>
      <c r="G26" s="38"/>
      <c r="H26" s="38"/>
      <c r="I26" s="38"/>
      <c r="J26" s="38"/>
      <c r="K26" s="39" t="s">
        <v>149</v>
      </c>
      <c r="L26" s="47">
        <v>2</v>
      </c>
      <c r="M26" s="47">
        <v>0</v>
      </c>
      <c r="N26" s="47">
        <v>2</v>
      </c>
      <c r="O26" s="47">
        <v>2</v>
      </c>
      <c r="P26" s="47">
        <v>2</v>
      </c>
      <c r="Q26" s="47">
        <v>2</v>
      </c>
      <c r="R26" s="47">
        <v>2</v>
      </c>
      <c r="S26" s="47">
        <v>2</v>
      </c>
      <c r="T26" s="47">
        <v>2</v>
      </c>
      <c r="U26" s="47">
        <v>2</v>
      </c>
      <c r="V26" s="47">
        <v>2</v>
      </c>
      <c r="W26" s="47">
        <v>2</v>
      </c>
      <c r="X26" s="17">
        <f t="shared" si="1"/>
        <v>22</v>
      </c>
      <c r="Y26" s="18">
        <v>9</v>
      </c>
      <c r="Z26" s="18">
        <v>1</v>
      </c>
      <c r="AA26" s="18">
        <v>4</v>
      </c>
      <c r="AB26" s="18">
        <v>3</v>
      </c>
      <c r="AC26" s="18">
        <v>2</v>
      </c>
      <c r="AD26" s="19">
        <f t="shared" si="2"/>
        <v>10</v>
      </c>
      <c r="AE26" s="21">
        <v>10</v>
      </c>
      <c r="AF26" s="64">
        <f t="shared" si="3"/>
        <v>9.6666666666666661</v>
      </c>
    </row>
    <row r="27" spans="1:32" ht="15.75" customHeight="1" x14ac:dyDescent="0.2">
      <c r="A27" s="14">
        <v>20</v>
      </c>
      <c r="B27" s="129" t="s">
        <v>115</v>
      </c>
      <c r="C27" s="139">
        <v>2103117</v>
      </c>
      <c r="D27" s="134" t="s">
        <v>60</v>
      </c>
      <c r="E27" s="38">
        <v>0</v>
      </c>
      <c r="F27" s="38">
        <v>0</v>
      </c>
      <c r="G27" s="38">
        <v>0</v>
      </c>
      <c r="H27" s="38">
        <v>2</v>
      </c>
      <c r="I27" s="38">
        <v>0</v>
      </c>
      <c r="J27" s="38">
        <v>2</v>
      </c>
      <c r="K27" s="39">
        <f>E27+F27+G27+H27+I27+J27</f>
        <v>4</v>
      </c>
      <c r="L27" s="46">
        <v>2</v>
      </c>
      <c r="M27" s="46">
        <v>2</v>
      </c>
      <c r="N27" s="46">
        <v>2</v>
      </c>
      <c r="O27" s="46">
        <v>2</v>
      </c>
      <c r="P27" s="46">
        <v>2</v>
      </c>
      <c r="Q27" s="46">
        <v>2</v>
      </c>
      <c r="R27" s="46">
        <v>2</v>
      </c>
      <c r="S27" s="46">
        <v>2</v>
      </c>
      <c r="T27" s="46">
        <v>2</v>
      </c>
      <c r="U27" s="46">
        <v>2</v>
      </c>
      <c r="V27" s="46">
        <v>2</v>
      </c>
      <c r="W27" s="46">
        <v>2</v>
      </c>
      <c r="X27" s="17">
        <f t="shared" si="1"/>
        <v>24</v>
      </c>
      <c r="Y27" s="18">
        <v>9</v>
      </c>
      <c r="Z27" s="18">
        <v>1</v>
      </c>
      <c r="AA27" s="18">
        <v>4</v>
      </c>
      <c r="AB27" s="18">
        <v>3</v>
      </c>
      <c r="AC27" s="18">
        <v>2</v>
      </c>
      <c r="AD27" s="19">
        <f t="shared" si="2"/>
        <v>10</v>
      </c>
      <c r="AE27" s="21">
        <v>9</v>
      </c>
      <c r="AF27" s="64">
        <f t="shared" si="3"/>
        <v>9.3333333333333339</v>
      </c>
    </row>
    <row r="28" spans="1:32" ht="15.75" customHeight="1" x14ac:dyDescent="0.2">
      <c r="A28" s="14">
        <v>21</v>
      </c>
      <c r="B28" s="129" t="s">
        <v>116</v>
      </c>
      <c r="C28" s="139">
        <v>2103119</v>
      </c>
      <c r="D28" s="134" t="s">
        <v>61</v>
      </c>
      <c r="E28" s="38">
        <v>1</v>
      </c>
      <c r="F28" s="38">
        <v>0</v>
      </c>
      <c r="G28" s="38">
        <v>0</v>
      </c>
      <c r="H28" s="38">
        <v>0</v>
      </c>
      <c r="I28" s="38">
        <v>0</v>
      </c>
      <c r="J28" s="38">
        <v>1</v>
      </c>
      <c r="K28" s="39">
        <f>E28+F28+G28+H28+I28+J28</f>
        <v>2</v>
      </c>
      <c r="L28" s="46">
        <v>2</v>
      </c>
      <c r="M28" s="46">
        <v>2</v>
      </c>
      <c r="N28" s="46">
        <v>2</v>
      </c>
      <c r="O28" s="46">
        <v>2</v>
      </c>
      <c r="P28" s="46">
        <v>2</v>
      </c>
      <c r="Q28" s="46">
        <v>2</v>
      </c>
      <c r="R28" s="46">
        <v>2</v>
      </c>
      <c r="S28" s="46">
        <v>2</v>
      </c>
      <c r="T28" s="46">
        <v>2</v>
      </c>
      <c r="U28" s="46">
        <v>2</v>
      </c>
      <c r="V28" s="46">
        <v>2</v>
      </c>
      <c r="W28" s="46">
        <v>2</v>
      </c>
      <c r="X28" s="17">
        <f t="shared" si="1"/>
        <v>24</v>
      </c>
      <c r="Y28" s="18">
        <v>9</v>
      </c>
      <c r="Z28" s="18">
        <v>1</v>
      </c>
      <c r="AA28" s="18">
        <v>4</v>
      </c>
      <c r="AB28" s="18">
        <v>3</v>
      </c>
      <c r="AC28" s="18">
        <v>2</v>
      </c>
      <c r="AD28" s="19">
        <f t="shared" si="2"/>
        <v>10</v>
      </c>
      <c r="AE28" s="21">
        <v>9</v>
      </c>
      <c r="AF28" s="64">
        <f t="shared" si="3"/>
        <v>9.3333333333333339</v>
      </c>
    </row>
    <row r="29" spans="1:32" ht="16.5" customHeight="1" x14ac:dyDescent="0.2">
      <c r="A29" s="14">
        <v>22</v>
      </c>
      <c r="B29" s="129" t="s">
        <v>117</v>
      </c>
      <c r="C29" s="139">
        <v>2103120</v>
      </c>
      <c r="D29" s="134" t="s">
        <v>62</v>
      </c>
      <c r="E29" s="38">
        <v>2</v>
      </c>
      <c r="F29" s="38">
        <v>2</v>
      </c>
      <c r="G29" s="38">
        <v>4</v>
      </c>
      <c r="H29" s="38">
        <v>3</v>
      </c>
      <c r="I29" s="38">
        <v>4</v>
      </c>
      <c r="J29" s="38">
        <v>8</v>
      </c>
      <c r="K29" s="39">
        <f>E29+F29+G29+H29+I29+J29</f>
        <v>23</v>
      </c>
      <c r="L29" s="47">
        <v>2</v>
      </c>
      <c r="M29" s="47">
        <v>2</v>
      </c>
      <c r="N29" s="47">
        <v>2</v>
      </c>
      <c r="O29" s="47">
        <v>2</v>
      </c>
      <c r="P29" s="47">
        <v>2</v>
      </c>
      <c r="Q29" s="47">
        <v>2</v>
      </c>
      <c r="R29" s="47">
        <v>2</v>
      </c>
      <c r="S29" s="47">
        <v>2</v>
      </c>
      <c r="T29" s="47">
        <v>2</v>
      </c>
      <c r="U29" s="47">
        <v>2</v>
      </c>
      <c r="V29" s="47">
        <v>2</v>
      </c>
      <c r="W29" s="47">
        <v>2</v>
      </c>
      <c r="X29" s="17">
        <f t="shared" si="1"/>
        <v>24</v>
      </c>
      <c r="Y29" s="18">
        <v>10</v>
      </c>
      <c r="Z29" s="18">
        <v>1</v>
      </c>
      <c r="AA29" s="18">
        <v>4</v>
      </c>
      <c r="AB29" s="18">
        <v>3</v>
      </c>
      <c r="AC29" s="18">
        <v>2</v>
      </c>
      <c r="AD29" s="19">
        <f t="shared" si="2"/>
        <v>10</v>
      </c>
      <c r="AE29" s="21">
        <v>10</v>
      </c>
      <c r="AF29" s="64">
        <f t="shared" si="3"/>
        <v>10</v>
      </c>
    </row>
    <row r="30" spans="1:32" ht="15.75" customHeight="1" x14ac:dyDescent="0.2">
      <c r="A30" s="14">
        <v>23</v>
      </c>
      <c r="B30" s="129" t="s">
        <v>118</v>
      </c>
      <c r="C30" s="139">
        <v>2103122</v>
      </c>
      <c r="D30" s="134" t="s">
        <v>63</v>
      </c>
      <c r="E30" s="38">
        <v>1</v>
      </c>
      <c r="F30" s="38">
        <v>2</v>
      </c>
      <c r="G30" s="38">
        <v>4</v>
      </c>
      <c r="H30" s="38">
        <v>3</v>
      </c>
      <c r="I30" s="38">
        <v>4</v>
      </c>
      <c r="J30" s="38">
        <v>5</v>
      </c>
      <c r="K30" s="39">
        <f>E30+F30+G30+H30+I30+J30</f>
        <v>19</v>
      </c>
      <c r="L30" s="47">
        <v>2</v>
      </c>
      <c r="M30" s="47">
        <v>2</v>
      </c>
      <c r="N30" s="47">
        <v>2</v>
      </c>
      <c r="O30" s="47">
        <v>2</v>
      </c>
      <c r="P30" s="47">
        <v>2</v>
      </c>
      <c r="Q30" s="47">
        <v>2</v>
      </c>
      <c r="R30" s="47">
        <v>2</v>
      </c>
      <c r="S30" s="47">
        <v>2</v>
      </c>
      <c r="T30" s="47">
        <v>2</v>
      </c>
      <c r="U30" s="47">
        <v>2</v>
      </c>
      <c r="V30" s="47">
        <v>2</v>
      </c>
      <c r="W30" s="47">
        <v>2</v>
      </c>
      <c r="X30" s="17">
        <f t="shared" si="1"/>
        <v>24</v>
      </c>
      <c r="Y30" s="18">
        <v>10</v>
      </c>
      <c r="Z30" s="18">
        <v>1</v>
      </c>
      <c r="AA30" s="18">
        <v>4</v>
      </c>
      <c r="AB30" s="18">
        <v>3</v>
      </c>
      <c r="AC30" s="18">
        <v>2</v>
      </c>
      <c r="AD30" s="19">
        <f t="shared" si="2"/>
        <v>10</v>
      </c>
      <c r="AE30" s="21">
        <v>10</v>
      </c>
      <c r="AF30" s="64">
        <f t="shared" si="3"/>
        <v>10</v>
      </c>
    </row>
    <row r="31" spans="1:32" ht="15.75" customHeight="1" x14ac:dyDescent="0.2">
      <c r="A31" s="14">
        <v>24</v>
      </c>
      <c r="B31" s="129" t="s">
        <v>119</v>
      </c>
      <c r="C31" s="139">
        <v>2103123</v>
      </c>
      <c r="D31" s="134" t="s">
        <v>64</v>
      </c>
      <c r="E31" s="38"/>
      <c r="F31" s="38">
        <v>0</v>
      </c>
      <c r="G31" s="38"/>
      <c r="H31" s="38"/>
      <c r="I31" s="38"/>
      <c r="J31" s="38"/>
      <c r="K31" s="39" t="s">
        <v>149</v>
      </c>
      <c r="L31" s="46">
        <v>2</v>
      </c>
      <c r="M31" s="46">
        <v>2</v>
      </c>
      <c r="N31" s="46">
        <v>2</v>
      </c>
      <c r="O31" s="46">
        <v>2</v>
      </c>
      <c r="P31" s="46">
        <v>2</v>
      </c>
      <c r="Q31" s="46">
        <v>0</v>
      </c>
      <c r="R31" s="46">
        <v>0</v>
      </c>
      <c r="S31" s="46">
        <v>2</v>
      </c>
      <c r="T31" s="46">
        <v>2</v>
      </c>
      <c r="U31" s="46">
        <v>2</v>
      </c>
      <c r="V31" s="46">
        <v>2</v>
      </c>
      <c r="W31" s="46">
        <v>2</v>
      </c>
      <c r="X31" s="17">
        <f t="shared" si="1"/>
        <v>20</v>
      </c>
      <c r="Y31" s="18">
        <v>9</v>
      </c>
      <c r="Z31" s="18">
        <v>1</v>
      </c>
      <c r="AA31" s="18">
        <v>4</v>
      </c>
      <c r="AB31" s="18">
        <v>3</v>
      </c>
      <c r="AC31" s="18">
        <v>2</v>
      </c>
      <c r="AD31" s="19">
        <f t="shared" si="2"/>
        <v>10</v>
      </c>
      <c r="AE31" s="21">
        <v>10</v>
      </c>
      <c r="AF31" s="64">
        <f t="shared" si="3"/>
        <v>9.6666666666666661</v>
      </c>
    </row>
    <row r="32" spans="1:32" ht="15.75" customHeight="1" x14ac:dyDescent="0.2">
      <c r="A32" s="14">
        <v>25</v>
      </c>
      <c r="B32" s="129" t="s">
        <v>120</v>
      </c>
      <c r="C32" s="139">
        <v>2103124</v>
      </c>
      <c r="D32" s="134" t="s">
        <v>65</v>
      </c>
      <c r="E32" s="38">
        <v>1</v>
      </c>
      <c r="F32" s="38">
        <v>2</v>
      </c>
      <c r="G32" s="38">
        <v>3</v>
      </c>
      <c r="H32" s="38">
        <v>3</v>
      </c>
      <c r="I32" s="38">
        <v>0</v>
      </c>
      <c r="J32" s="38">
        <v>5</v>
      </c>
      <c r="K32" s="39">
        <f>E32+F32+G32+H32+I32+J32</f>
        <v>14</v>
      </c>
      <c r="L32" s="47">
        <v>2</v>
      </c>
      <c r="M32" s="47">
        <v>2</v>
      </c>
      <c r="N32" s="47">
        <v>2</v>
      </c>
      <c r="O32" s="47">
        <v>2</v>
      </c>
      <c r="P32" s="47">
        <v>2</v>
      </c>
      <c r="Q32" s="47">
        <v>2</v>
      </c>
      <c r="R32" s="47">
        <v>2</v>
      </c>
      <c r="S32" s="47">
        <v>2</v>
      </c>
      <c r="T32" s="47">
        <v>2</v>
      </c>
      <c r="U32" s="47">
        <v>2</v>
      </c>
      <c r="V32" s="47">
        <v>2</v>
      </c>
      <c r="W32" s="47">
        <v>2</v>
      </c>
      <c r="X32" s="17">
        <f t="shared" si="1"/>
        <v>24</v>
      </c>
      <c r="Y32" s="18">
        <v>9</v>
      </c>
      <c r="Z32" s="18">
        <v>1</v>
      </c>
      <c r="AA32" s="18">
        <v>4</v>
      </c>
      <c r="AB32" s="18">
        <v>3</v>
      </c>
      <c r="AC32" s="18">
        <v>2</v>
      </c>
      <c r="AD32" s="19">
        <f t="shared" si="2"/>
        <v>10</v>
      </c>
      <c r="AE32" s="21">
        <v>10</v>
      </c>
      <c r="AF32" s="64">
        <f t="shared" si="3"/>
        <v>9.6666666666666661</v>
      </c>
    </row>
    <row r="33" spans="1:32" ht="15.75" customHeight="1" x14ac:dyDescent="0.2">
      <c r="A33" s="14">
        <v>26</v>
      </c>
      <c r="B33" s="129" t="s">
        <v>121</v>
      </c>
      <c r="C33" s="139">
        <v>2103125</v>
      </c>
      <c r="D33" s="134" t="s">
        <v>66</v>
      </c>
      <c r="E33" s="38">
        <v>1</v>
      </c>
      <c r="F33" s="38">
        <v>2</v>
      </c>
      <c r="G33" s="38">
        <v>4</v>
      </c>
      <c r="H33" s="38">
        <v>4</v>
      </c>
      <c r="I33" s="38">
        <v>0</v>
      </c>
      <c r="J33" s="38">
        <v>3</v>
      </c>
      <c r="K33" s="39">
        <f>E33+F33+G33+H33+I33+J33</f>
        <v>14</v>
      </c>
      <c r="L33" s="46">
        <v>2</v>
      </c>
      <c r="M33" s="46">
        <v>0</v>
      </c>
      <c r="N33" s="46">
        <v>0</v>
      </c>
      <c r="O33" s="46">
        <v>2</v>
      </c>
      <c r="P33" s="46">
        <v>0</v>
      </c>
      <c r="Q33" s="46">
        <v>0</v>
      </c>
      <c r="R33" s="46">
        <v>0</v>
      </c>
      <c r="S33" s="46">
        <v>2</v>
      </c>
      <c r="T33" s="46">
        <v>2</v>
      </c>
      <c r="U33" s="46">
        <v>0</v>
      </c>
      <c r="V33" s="46">
        <v>0</v>
      </c>
      <c r="W33" s="46">
        <v>2</v>
      </c>
      <c r="X33" s="17">
        <f t="shared" si="1"/>
        <v>10</v>
      </c>
      <c r="Y33" s="18">
        <v>9</v>
      </c>
      <c r="Z33" s="18">
        <v>1</v>
      </c>
      <c r="AA33" s="18">
        <v>4</v>
      </c>
      <c r="AB33" s="18">
        <v>3</v>
      </c>
      <c r="AC33" s="18">
        <v>2</v>
      </c>
      <c r="AD33" s="19">
        <f t="shared" si="2"/>
        <v>10</v>
      </c>
      <c r="AE33" s="21">
        <v>10</v>
      </c>
      <c r="AF33" s="64">
        <f t="shared" si="3"/>
        <v>9.6666666666666661</v>
      </c>
    </row>
    <row r="34" spans="1:32" ht="15.75" customHeight="1" x14ac:dyDescent="0.2">
      <c r="A34" s="14">
        <v>27</v>
      </c>
      <c r="B34" s="129" t="s">
        <v>122</v>
      </c>
      <c r="C34" s="139">
        <v>2103126</v>
      </c>
      <c r="D34" s="134" t="s">
        <v>67</v>
      </c>
      <c r="E34" s="40">
        <v>0</v>
      </c>
      <c r="F34" s="40">
        <v>0</v>
      </c>
      <c r="G34" s="40">
        <v>0</v>
      </c>
      <c r="H34" s="40">
        <v>3</v>
      </c>
      <c r="I34" s="40">
        <v>4</v>
      </c>
      <c r="J34" s="40">
        <v>2.5</v>
      </c>
      <c r="K34" s="39">
        <f>E34+F34+G34+H34+I34+J34</f>
        <v>9.5</v>
      </c>
      <c r="L34" s="47">
        <v>2</v>
      </c>
      <c r="M34" s="47">
        <v>2</v>
      </c>
      <c r="N34" s="47">
        <v>2</v>
      </c>
      <c r="O34" s="47">
        <v>2</v>
      </c>
      <c r="P34" s="47">
        <v>2</v>
      </c>
      <c r="Q34" s="47">
        <v>0</v>
      </c>
      <c r="R34" s="47">
        <v>0</v>
      </c>
      <c r="S34" s="47">
        <v>2</v>
      </c>
      <c r="T34" s="47">
        <v>2</v>
      </c>
      <c r="U34" s="47">
        <v>0</v>
      </c>
      <c r="V34" s="47">
        <v>2</v>
      </c>
      <c r="W34" s="47">
        <v>2</v>
      </c>
      <c r="X34" s="17">
        <f t="shared" si="1"/>
        <v>18</v>
      </c>
      <c r="Y34" s="18">
        <v>9</v>
      </c>
      <c r="Z34" s="18">
        <v>1</v>
      </c>
      <c r="AA34" s="18">
        <v>4</v>
      </c>
      <c r="AB34" s="18">
        <v>3</v>
      </c>
      <c r="AC34" s="18">
        <v>2</v>
      </c>
      <c r="AD34" s="19">
        <f t="shared" si="2"/>
        <v>10</v>
      </c>
      <c r="AE34" s="21">
        <v>10</v>
      </c>
      <c r="AF34" s="64">
        <f t="shared" si="3"/>
        <v>9.6666666666666661</v>
      </c>
    </row>
    <row r="35" spans="1:32" ht="15.75" customHeight="1" x14ac:dyDescent="0.2">
      <c r="A35" s="14">
        <v>28</v>
      </c>
      <c r="B35" s="129" t="s">
        <v>123</v>
      </c>
      <c r="C35" s="139">
        <v>2103127</v>
      </c>
      <c r="D35" s="134" t="s">
        <v>68</v>
      </c>
      <c r="E35" s="38"/>
      <c r="F35" s="38">
        <v>0</v>
      </c>
      <c r="G35" s="38"/>
      <c r="H35" s="38"/>
      <c r="I35" s="38"/>
      <c r="J35" s="38"/>
      <c r="K35" s="39" t="s">
        <v>149</v>
      </c>
      <c r="L35" s="46">
        <v>2</v>
      </c>
      <c r="M35" s="46">
        <v>2</v>
      </c>
      <c r="N35" s="46">
        <v>2</v>
      </c>
      <c r="O35" s="46">
        <v>2</v>
      </c>
      <c r="P35" s="46">
        <v>2</v>
      </c>
      <c r="Q35" s="46">
        <v>0</v>
      </c>
      <c r="R35" s="46">
        <v>0</v>
      </c>
      <c r="S35" s="46">
        <v>2</v>
      </c>
      <c r="T35" s="46">
        <v>2</v>
      </c>
      <c r="U35" s="46">
        <v>0</v>
      </c>
      <c r="V35" s="46">
        <v>2</v>
      </c>
      <c r="W35" s="46">
        <v>2</v>
      </c>
      <c r="X35" s="17">
        <f t="shared" si="1"/>
        <v>18</v>
      </c>
      <c r="Y35" s="18">
        <v>9</v>
      </c>
      <c r="Z35" s="18">
        <v>1</v>
      </c>
      <c r="AA35" s="18">
        <v>4</v>
      </c>
      <c r="AB35" s="18">
        <v>3</v>
      </c>
      <c r="AC35" s="18">
        <v>2</v>
      </c>
      <c r="AD35" s="19">
        <f t="shared" si="2"/>
        <v>10</v>
      </c>
      <c r="AE35" s="21">
        <v>10</v>
      </c>
      <c r="AF35" s="64">
        <f t="shared" si="3"/>
        <v>9.6666666666666661</v>
      </c>
    </row>
    <row r="36" spans="1:32" ht="15.75" customHeight="1" x14ac:dyDescent="0.2">
      <c r="A36" s="14">
        <v>29</v>
      </c>
      <c r="B36" s="129" t="s">
        <v>124</v>
      </c>
      <c r="C36" s="139">
        <v>2103128</v>
      </c>
      <c r="D36" s="134" t="s">
        <v>69</v>
      </c>
      <c r="E36" s="41">
        <v>1</v>
      </c>
      <c r="F36" s="41">
        <v>0</v>
      </c>
      <c r="G36" s="41">
        <v>2</v>
      </c>
      <c r="H36" s="41">
        <v>3</v>
      </c>
      <c r="I36" s="41">
        <v>1</v>
      </c>
      <c r="J36" s="41">
        <v>1</v>
      </c>
      <c r="K36" s="39">
        <f>E36+F36+G36+H36+I36+J36</f>
        <v>8</v>
      </c>
      <c r="L36" s="47">
        <v>2</v>
      </c>
      <c r="M36" s="47">
        <v>2</v>
      </c>
      <c r="N36" s="47">
        <v>2</v>
      </c>
      <c r="O36" s="47">
        <v>2</v>
      </c>
      <c r="P36" s="47">
        <v>2</v>
      </c>
      <c r="Q36" s="47">
        <v>0</v>
      </c>
      <c r="R36" s="47">
        <v>0</v>
      </c>
      <c r="S36" s="47">
        <v>2</v>
      </c>
      <c r="T36" s="47">
        <v>2</v>
      </c>
      <c r="U36" s="47">
        <v>0</v>
      </c>
      <c r="V36" s="47">
        <v>2</v>
      </c>
      <c r="W36" s="47">
        <v>2</v>
      </c>
      <c r="X36" s="17">
        <f t="shared" si="1"/>
        <v>18</v>
      </c>
      <c r="Y36" s="18">
        <v>9</v>
      </c>
      <c r="Z36" s="18">
        <v>1</v>
      </c>
      <c r="AA36" s="18">
        <v>4</v>
      </c>
      <c r="AB36" s="18">
        <v>3</v>
      </c>
      <c r="AC36" s="18">
        <v>2</v>
      </c>
      <c r="AD36" s="19">
        <f t="shared" si="2"/>
        <v>10</v>
      </c>
      <c r="AE36" s="21">
        <v>10</v>
      </c>
      <c r="AF36" s="64">
        <f t="shared" si="3"/>
        <v>9.6666666666666661</v>
      </c>
    </row>
    <row r="37" spans="1:32" ht="15.75" customHeight="1" x14ac:dyDescent="0.2">
      <c r="A37" s="14">
        <v>30</v>
      </c>
      <c r="B37" s="129" t="s">
        <v>125</v>
      </c>
      <c r="C37" s="139">
        <v>2103129</v>
      </c>
      <c r="D37" s="134" t="s">
        <v>70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39">
        <f>E37+F37+G37+H37+I37+J37</f>
        <v>1</v>
      </c>
      <c r="L37" s="46">
        <v>2</v>
      </c>
      <c r="M37" s="46">
        <v>2</v>
      </c>
      <c r="N37" s="46">
        <v>0</v>
      </c>
      <c r="O37" s="46">
        <v>2</v>
      </c>
      <c r="P37" s="46">
        <v>2</v>
      </c>
      <c r="Q37" s="46">
        <v>0</v>
      </c>
      <c r="R37" s="46">
        <v>0</v>
      </c>
      <c r="S37" s="46">
        <v>2</v>
      </c>
      <c r="T37" s="46">
        <v>2</v>
      </c>
      <c r="U37" s="46">
        <v>2</v>
      </c>
      <c r="V37" s="46">
        <v>2</v>
      </c>
      <c r="W37" s="46">
        <v>0</v>
      </c>
      <c r="X37" s="17">
        <f t="shared" si="1"/>
        <v>16</v>
      </c>
      <c r="Y37" s="18">
        <v>9</v>
      </c>
      <c r="Z37" s="18">
        <v>1</v>
      </c>
      <c r="AA37" s="18">
        <v>4</v>
      </c>
      <c r="AB37" s="18">
        <v>3</v>
      </c>
      <c r="AC37" s="18">
        <v>2</v>
      </c>
      <c r="AD37" s="19">
        <f t="shared" si="2"/>
        <v>10</v>
      </c>
      <c r="AE37" s="21">
        <v>9</v>
      </c>
      <c r="AF37" s="64">
        <f t="shared" si="3"/>
        <v>9.3333333333333339</v>
      </c>
    </row>
    <row r="38" spans="1:32" ht="15.75" customHeight="1" x14ac:dyDescent="0.2">
      <c r="A38" s="14">
        <v>31</v>
      </c>
      <c r="B38" s="129" t="s">
        <v>126</v>
      </c>
      <c r="C38" s="139">
        <v>2103130</v>
      </c>
      <c r="D38" s="134" t="s">
        <v>71</v>
      </c>
      <c r="E38" s="41"/>
      <c r="F38" s="41">
        <v>0</v>
      </c>
      <c r="G38" s="41"/>
      <c r="H38" s="41"/>
      <c r="I38" s="41"/>
      <c r="J38" s="41"/>
      <c r="K38" s="39" t="s">
        <v>149</v>
      </c>
      <c r="L38" s="47">
        <v>0</v>
      </c>
      <c r="M38" s="47">
        <v>2</v>
      </c>
      <c r="N38" s="47">
        <v>0</v>
      </c>
      <c r="O38" s="47">
        <v>2</v>
      </c>
      <c r="P38" s="47">
        <v>2</v>
      </c>
      <c r="Q38" s="47">
        <v>0</v>
      </c>
      <c r="R38" s="47">
        <v>0</v>
      </c>
      <c r="S38" s="47">
        <v>2</v>
      </c>
      <c r="T38" s="47">
        <v>2</v>
      </c>
      <c r="U38" s="47">
        <v>0</v>
      </c>
      <c r="V38" s="47">
        <v>0</v>
      </c>
      <c r="W38" s="47">
        <v>2</v>
      </c>
      <c r="X38" s="17">
        <f t="shared" si="1"/>
        <v>12</v>
      </c>
      <c r="Y38" s="18">
        <v>9</v>
      </c>
      <c r="Z38" s="18">
        <v>1</v>
      </c>
      <c r="AA38" s="18">
        <v>4</v>
      </c>
      <c r="AB38" s="18">
        <v>3</v>
      </c>
      <c r="AC38" s="18">
        <v>2</v>
      </c>
      <c r="AD38" s="19">
        <f t="shared" si="2"/>
        <v>10</v>
      </c>
      <c r="AE38" s="21">
        <v>9</v>
      </c>
      <c r="AF38" s="64">
        <f t="shared" si="3"/>
        <v>9.3333333333333339</v>
      </c>
    </row>
    <row r="39" spans="1:32" ht="15.75" customHeight="1" x14ac:dyDescent="0.2">
      <c r="A39" s="14">
        <v>32</v>
      </c>
      <c r="B39" s="129" t="s">
        <v>127</v>
      </c>
      <c r="C39" s="139">
        <v>2103132</v>
      </c>
      <c r="D39" s="134" t="s">
        <v>72</v>
      </c>
      <c r="E39" s="41">
        <v>1</v>
      </c>
      <c r="F39" s="41">
        <v>2</v>
      </c>
      <c r="G39" s="41">
        <v>3</v>
      </c>
      <c r="H39" s="41">
        <v>3</v>
      </c>
      <c r="I39" s="41">
        <v>4</v>
      </c>
      <c r="J39" s="41">
        <v>5</v>
      </c>
      <c r="K39" s="39">
        <f t="shared" ref="K39:K53" si="4">E39+F39+G39+H39+I39+J39</f>
        <v>18</v>
      </c>
      <c r="L39" s="47">
        <v>2</v>
      </c>
      <c r="M39" s="47">
        <v>2</v>
      </c>
      <c r="N39" s="47">
        <v>2</v>
      </c>
      <c r="O39" s="47">
        <v>2</v>
      </c>
      <c r="P39" s="47">
        <v>2</v>
      </c>
      <c r="Q39" s="47">
        <v>2</v>
      </c>
      <c r="R39" s="47">
        <v>2</v>
      </c>
      <c r="S39" s="47">
        <v>2</v>
      </c>
      <c r="T39" s="47">
        <v>2</v>
      </c>
      <c r="U39" s="47">
        <v>0</v>
      </c>
      <c r="V39" s="47">
        <v>2</v>
      </c>
      <c r="W39" s="47">
        <v>2</v>
      </c>
      <c r="X39" s="17">
        <f t="shared" si="1"/>
        <v>22</v>
      </c>
      <c r="Y39" s="18">
        <v>10</v>
      </c>
      <c r="Z39" s="18">
        <v>1</v>
      </c>
      <c r="AA39" s="18">
        <v>4</v>
      </c>
      <c r="AB39" s="18">
        <v>3</v>
      </c>
      <c r="AC39" s="18">
        <v>2</v>
      </c>
      <c r="AD39" s="19">
        <f t="shared" si="2"/>
        <v>10</v>
      </c>
      <c r="AE39" s="21">
        <v>10</v>
      </c>
      <c r="AF39" s="64">
        <f t="shared" si="3"/>
        <v>10</v>
      </c>
    </row>
    <row r="40" spans="1:32" ht="15.75" customHeight="1" x14ac:dyDescent="0.2">
      <c r="A40" s="14">
        <v>33</v>
      </c>
      <c r="B40" s="129" t="s">
        <v>128</v>
      </c>
      <c r="C40" s="139">
        <v>2103133</v>
      </c>
      <c r="D40" s="134" t="s">
        <v>73</v>
      </c>
      <c r="E40" s="41">
        <v>1</v>
      </c>
      <c r="F40" s="41">
        <v>2</v>
      </c>
      <c r="G40" s="41">
        <v>4</v>
      </c>
      <c r="H40" s="41">
        <v>4</v>
      </c>
      <c r="I40" s="41">
        <v>0</v>
      </c>
      <c r="J40" s="41">
        <v>6</v>
      </c>
      <c r="K40" s="39">
        <f t="shared" si="4"/>
        <v>17</v>
      </c>
      <c r="L40" s="46">
        <v>2</v>
      </c>
      <c r="M40" s="46">
        <v>2</v>
      </c>
      <c r="N40" s="46">
        <v>2</v>
      </c>
      <c r="O40" s="46">
        <v>0</v>
      </c>
      <c r="P40" s="46">
        <v>0</v>
      </c>
      <c r="Q40" s="46">
        <v>2</v>
      </c>
      <c r="R40" s="46">
        <v>0</v>
      </c>
      <c r="S40" s="46">
        <v>2</v>
      </c>
      <c r="T40" s="46">
        <v>2</v>
      </c>
      <c r="U40" s="46">
        <v>2</v>
      </c>
      <c r="V40" s="46">
        <v>2</v>
      </c>
      <c r="W40" s="46">
        <v>2</v>
      </c>
      <c r="X40" s="17">
        <f t="shared" ref="X40:X61" si="5">SUM(L40:W40)</f>
        <v>18</v>
      </c>
      <c r="Y40" s="18">
        <v>10</v>
      </c>
      <c r="Z40" s="18">
        <v>1</v>
      </c>
      <c r="AA40" s="18">
        <v>4</v>
      </c>
      <c r="AB40" s="18">
        <v>3</v>
      </c>
      <c r="AC40" s="18">
        <v>2</v>
      </c>
      <c r="AD40" s="19">
        <f t="shared" ref="AD40:AD61" si="6">SUM(Z40:AC40)</f>
        <v>10</v>
      </c>
      <c r="AE40" s="21">
        <v>10</v>
      </c>
      <c r="AF40" s="64">
        <f t="shared" ref="AF40:AF61" si="7">AVERAGE(Y40,AD40,AE40)</f>
        <v>10</v>
      </c>
    </row>
    <row r="41" spans="1:32" ht="15.75" customHeight="1" x14ac:dyDescent="0.2">
      <c r="A41" s="14">
        <v>34</v>
      </c>
      <c r="B41" s="129" t="s">
        <v>129</v>
      </c>
      <c r="C41" s="139">
        <v>2103134</v>
      </c>
      <c r="D41" s="134" t="s">
        <v>74</v>
      </c>
      <c r="E41" s="41">
        <v>1</v>
      </c>
      <c r="F41" s="41">
        <v>2</v>
      </c>
      <c r="G41" s="41">
        <v>2</v>
      </c>
      <c r="H41" s="41">
        <v>2</v>
      </c>
      <c r="I41" s="41">
        <v>0</v>
      </c>
      <c r="J41" s="41">
        <v>4</v>
      </c>
      <c r="K41" s="39">
        <f t="shared" si="4"/>
        <v>11</v>
      </c>
      <c r="L41" s="47">
        <v>2</v>
      </c>
      <c r="M41" s="47">
        <v>2</v>
      </c>
      <c r="N41" s="47">
        <v>0</v>
      </c>
      <c r="O41" s="47">
        <v>2</v>
      </c>
      <c r="P41" s="47">
        <v>2</v>
      </c>
      <c r="Q41" s="47">
        <v>0</v>
      </c>
      <c r="R41" s="47">
        <v>0</v>
      </c>
      <c r="S41" s="47">
        <v>2</v>
      </c>
      <c r="T41" s="47">
        <v>2</v>
      </c>
      <c r="U41" s="47">
        <v>0</v>
      </c>
      <c r="V41" s="47">
        <v>0</v>
      </c>
      <c r="W41" s="47">
        <v>2</v>
      </c>
      <c r="X41" s="17">
        <f t="shared" si="5"/>
        <v>14</v>
      </c>
      <c r="Y41" s="18">
        <v>9</v>
      </c>
      <c r="Z41" s="18">
        <v>1</v>
      </c>
      <c r="AA41" s="18">
        <v>4</v>
      </c>
      <c r="AB41" s="18">
        <v>3</v>
      </c>
      <c r="AC41" s="18">
        <v>2</v>
      </c>
      <c r="AD41" s="19">
        <f t="shared" si="6"/>
        <v>10</v>
      </c>
      <c r="AE41" s="21">
        <v>10</v>
      </c>
      <c r="AF41" s="64">
        <f t="shared" si="7"/>
        <v>9.6666666666666661</v>
      </c>
    </row>
    <row r="42" spans="1:32" ht="15.75" customHeight="1" x14ac:dyDescent="0.2">
      <c r="A42" s="14">
        <v>35</v>
      </c>
      <c r="B42" s="129" t="s">
        <v>130</v>
      </c>
      <c r="C42" s="139">
        <v>2103135</v>
      </c>
      <c r="D42" s="134" t="s">
        <v>75</v>
      </c>
      <c r="E42" s="41">
        <v>0</v>
      </c>
      <c r="F42" s="41">
        <v>0</v>
      </c>
      <c r="G42" s="41">
        <v>0</v>
      </c>
      <c r="H42" s="41">
        <v>1</v>
      </c>
      <c r="I42" s="41">
        <v>0</v>
      </c>
      <c r="J42" s="41">
        <v>1</v>
      </c>
      <c r="K42" s="39">
        <f t="shared" si="4"/>
        <v>2</v>
      </c>
      <c r="L42" s="46">
        <v>2</v>
      </c>
      <c r="M42" s="46">
        <v>2</v>
      </c>
      <c r="N42" s="46">
        <v>2</v>
      </c>
      <c r="O42" s="46">
        <v>2</v>
      </c>
      <c r="P42" s="46">
        <v>2</v>
      </c>
      <c r="Q42" s="46">
        <v>2</v>
      </c>
      <c r="R42" s="46">
        <v>2</v>
      </c>
      <c r="S42" s="46">
        <v>2</v>
      </c>
      <c r="T42" s="46">
        <v>2</v>
      </c>
      <c r="U42" s="46">
        <v>2</v>
      </c>
      <c r="V42" s="46">
        <v>0</v>
      </c>
      <c r="W42" s="46">
        <v>2</v>
      </c>
      <c r="X42" s="17">
        <f t="shared" si="5"/>
        <v>22</v>
      </c>
      <c r="Y42" s="18">
        <v>9</v>
      </c>
      <c r="Z42" s="18">
        <v>1</v>
      </c>
      <c r="AA42" s="18">
        <v>4</v>
      </c>
      <c r="AB42" s="18">
        <v>3</v>
      </c>
      <c r="AC42" s="18">
        <v>2</v>
      </c>
      <c r="AD42" s="19">
        <f t="shared" si="6"/>
        <v>10</v>
      </c>
      <c r="AE42" s="21">
        <v>10</v>
      </c>
      <c r="AF42" s="64">
        <f t="shared" si="7"/>
        <v>9.6666666666666661</v>
      </c>
    </row>
    <row r="43" spans="1:32" ht="15.75" customHeight="1" x14ac:dyDescent="0.2">
      <c r="A43" s="14">
        <v>36</v>
      </c>
      <c r="B43" s="129" t="s">
        <v>131</v>
      </c>
      <c r="C43" s="139">
        <v>2103136</v>
      </c>
      <c r="D43" s="134" t="s">
        <v>76</v>
      </c>
      <c r="E43" s="41">
        <v>2</v>
      </c>
      <c r="F43" s="41">
        <v>2</v>
      </c>
      <c r="G43" s="41">
        <v>3</v>
      </c>
      <c r="H43" s="41">
        <v>3</v>
      </c>
      <c r="I43" s="41">
        <v>4</v>
      </c>
      <c r="J43" s="41">
        <v>4</v>
      </c>
      <c r="K43" s="39">
        <f t="shared" si="4"/>
        <v>18</v>
      </c>
      <c r="L43" s="47">
        <v>2</v>
      </c>
      <c r="M43" s="47">
        <v>2</v>
      </c>
      <c r="N43" s="47">
        <v>0</v>
      </c>
      <c r="O43" s="47">
        <v>2</v>
      </c>
      <c r="P43" s="47">
        <v>2</v>
      </c>
      <c r="Q43" s="47">
        <v>0</v>
      </c>
      <c r="R43" s="47">
        <v>0</v>
      </c>
      <c r="S43" s="47">
        <v>2</v>
      </c>
      <c r="T43" s="47">
        <v>2</v>
      </c>
      <c r="U43" s="47">
        <v>2</v>
      </c>
      <c r="V43" s="47">
        <v>0</v>
      </c>
      <c r="W43" s="47">
        <v>0</v>
      </c>
      <c r="X43" s="17">
        <f t="shared" si="5"/>
        <v>14</v>
      </c>
      <c r="Y43" s="18">
        <v>9</v>
      </c>
      <c r="Z43" s="18">
        <v>1</v>
      </c>
      <c r="AA43" s="18">
        <v>4</v>
      </c>
      <c r="AB43" s="18">
        <v>3</v>
      </c>
      <c r="AC43" s="18">
        <v>2</v>
      </c>
      <c r="AD43" s="19">
        <f t="shared" si="6"/>
        <v>10</v>
      </c>
      <c r="AE43" s="21">
        <v>10</v>
      </c>
      <c r="AF43" s="64">
        <f t="shared" si="7"/>
        <v>9.6666666666666661</v>
      </c>
    </row>
    <row r="44" spans="1:32" ht="15.75" customHeight="1" x14ac:dyDescent="0.2">
      <c r="A44" s="14">
        <v>37</v>
      </c>
      <c r="B44" s="129" t="s">
        <v>132</v>
      </c>
      <c r="C44" s="139">
        <v>2103137</v>
      </c>
      <c r="D44" s="134" t="s">
        <v>77</v>
      </c>
      <c r="E44" s="41">
        <v>0</v>
      </c>
      <c r="F44" s="41">
        <v>2</v>
      </c>
      <c r="G44" s="41">
        <v>1</v>
      </c>
      <c r="H44" s="41">
        <v>3</v>
      </c>
      <c r="I44" s="41">
        <v>1</v>
      </c>
      <c r="J44" s="41">
        <v>3</v>
      </c>
      <c r="K44" s="39">
        <f t="shared" si="4"/>
        <v>10</v>
      </c>
      <c r="L44" s="46">
        <v>2</v>
      </c>
      <c r="M44" s="46">
        <v>2</v>
      </c>
      <c r="N44" s="46">
        <v>2</v>
      </c>
      <c r="O44" s="46">
        <v>2</v>
      </c>
      <c r="P44" s="46">
        <v>0</v>
      </c>
      <c r="Q44" s="46">
        <v>0</v>
      </c>
      <c r="R44" s="46">
        <v>0</v>
      </c>
      <c r="S44" s="46">
        <v>2</v>
      </c>
      <c r="T44" s="46">
        <v>2</v>
      </c>
      <c r="U44" s="46">
        <v>0</v>
      </c>
      <c r="V44" s="46">
        <v>0</v>
      </c>
      <c r="W44" s="46">
        <v>2</v>
      </c>
      <c r="X44" s="17">
        <f t="shared" si="5"/>
        <v>14</v>
      </c>
      <c r="Y44" s="18">
        <v>9</v>
      </c>
      <c r="Z44" s="18">
        <v>1</v>
      </c>
      <c r="AA44" s="18">
        <v>4</v>
      </c>
      <c r="AB44" s="18">
        <v>3</v>
      </c>
      <c r="AC44" s="18">
        <v>2</v>
      </c>
      <c r="AD44" s="19">
        <f t="shared" si="6"/>
        <v>10</v>
      </c>
      <c r="AE44" s="21">
        <v>10</v>
      </c>
      <c r="AF44" s="64">
        <f t="shared" si="7"/>
        <v>9.6666666666666661</v>
      </c>
    </row>
    <row r="45" spans="1:32" ht="15.75" customHeight="1" x14ac:dyDescent="0.2">
      <c r="A45" s="14">
        <v>38</v>
      </c>
      <c r="B45" s="129" t="s">
        <v>133</v>
      </c>
      <c r="C45" s="139">
        <v>2103138</v>
      </c>
      <c r="D45" s="134" t="s">
        <v>78</v>
      </c>
      <c r="E45" s="41">
        <v>0</v>
      </c>
      <c r="F45" s="41">
        <v>2</v>
      </c>
      <c r="G45" s="41">
        <v>0</v>
      </c>
      <c r="H45" s="41">
        <v>3</v>
      </c>
      <c r="I45" s="41">
        <v>0</v>
      </c>
      <c r="J45" s="41">
        <v>3</v>
      </c>
      <c r="K45" s="39">
        <f t="shared" si="4"/>
        <v>8</v>
      </c>
      <c r="L45" s="47">
        <v>2</v>
      </c>
      <c r="M45" s="47">
        <v>2</v>
      </c>
      <c r="N45" s="47">
        <v>0</v>
      </c>
      <c r="O45" s="47">
        <v>2</v>
      </c>
      <c r="P45" s="47">
        <v>2</v>
      </c>
      <c r="Q45" s="47">
        <v>0</v>
      </c>
      <c r="R45" s="47">
        <v>0</v>
      </c>
      <c r="S45" s="47">
        <v>2</v>
      </c>
      <c r="T45" s="47">
        <v>2</v>
      </c>
      <c r="U45" s="47">
        <v>0</v>
      </c>
      <c r="V45" s="47">
        <v>0</v>
      </c>
      <c r="W45" s="47">
        <v>2</v>
      </c>
      <c r="X45" s="17">
        <f t="shared" si="5"/>
        <v>14</v>
      </c>
      <c r="Y45" s="18">
        <v>9</v>
      </c>
      <c r="Z45" s="18">
        <v>1</v>
      </c>
      <c r="AA45" s="18">
        <v>4</v>
      </c>
      <c r="AB45" s="18">
        <v>3</v>
      </c>
      <c r="AC45" s="18">
        <v>2</v>
      </c>
      <c r="AD45" s="19">
        <f t="shared" si="6"/>
        <v>10</v>
      </c>
      <c r="AE45" s="21">
        <v>10</v>
      </c>
      <c r="AF45" s="64">
        <f t="shared" si="7"/>
        <v>9.6666666666666661</v>
      </c>
    </row>
    <row r="46" spans="1:32" ht="15.75" customHeight="1" x14ac:dyDescent="0.2">
      <c r="A46" s="14">
        <v>39</v>
      </c>
      <c r="B46" s="129" t="s">
        <v>134</v>
      </c>
      <c r="C46" s="139">
        <v>2103139</v>
      </c>
      <c r="D46" s="134" t="s">
        <v>79</v>
      </c>
      <c r="E46" s="41">
        <v>0</v>
      </c>
      <c r="F46" s="41">
        <v>2</v>
      </c>
      <c r="G46" s="41">
        <v>3</v>
      </c>
      <c r="H46" s="41">
        <v>3</v>
      </c>
      <c r="I46" s="41">
        <v>0</v>
      </c>
      <c r="J46" s="41">
        <v>6</v>
      </c>
      <c r="K46" s="39">
        <f t="shared" si="4"/>
        <v>14</v>
      </c>
      <c r="L46" s="46">
        <v>2</v>
      </c>
      <c r="M46" s="46">
        <v>2</v>
      </c>
      <c r="N46" s="46">
        <v>2</v>
      </c>
      <c r="O46" s="46">
        <v>2</v>
      </c>
      <c r="P46" s="46">
        <v>2</v>
      </c>
      <c r="Q46" s="46">
        <v>2</v>
      </c>
      <c r="R46" s="46">
        <v>2</v>
      </c>
      <c r="S46" s="46">
        <v>2</v>
      </c>
      <c r="T46" s="46">
        <v>2</v>
      </c>
      <c r="U46" s="46">
        <v>2</v>
      </c>
      <c r="V46" s="46">
        <v>2</v>
      </c>
      <c r="W46" s="46">
        <v>2</v>
      </c>
      <c r="X46" s="17">
        <f t="shared" si="5"/>
        <v>24</v>
      </c>
      <c r="Y46" s="18">
        <v>9</v>
      </c>
      <c r="Z46" s="18">
        <v>1</v>
      </c>
      <c r="AA46" s="18">
        <v>4</v>
      </c>
      <c r="AB46" s="18">
        <v>3</v>
      </c>
      <c r="AC46" s="18">
        <v>2</v>
      </c>
      <c r="AD46" s="19">
        <f t="shared" si="6"/>
        <v>10</v>
      </c>
      <c r="AE46" s="21">
        <v>10</v>
      </c>
      <c r="AF46" s="64">
        <f t="shared" si="7"/>
        <v>9.6666666666666661</v>
      </c>
    </row>
    <row r="47" spans="1:32" ht="15.75" customHeight="1" x14ac:dyDescent="0.2">
      <c r="A47" s="14">
        <v>40</v>
      </c>
      <c r="B47" s="129" t="s">
        <v>135</v>
      </c>
      <c r="C47" s="139">
        <v>2103141</v>
      </c>
      <c r="D47" s="134" t="s">
        <v>80</v>
      </c>
      <c r="E47" s="41">
        <v>1</v>
      </c>
      <c r="F47" s="41">
        <v>2</v>
      </c>
      <c r="G47" s="41">
        <v>0</v>
      </c>
      <c r="H47" s="41">
        <v>4</v>
      </c>
      <c r="I47" s="41">
        <v>1</v>
      </c>
      <c r="J47" s="41">
        <v>6</v>
      </c>
      <c r="K47" s="39">
        <f t="shared" si="4"/>
        <v>14</v>
      </c>
      <c r="L47" s="46">
        <v>2</v>
      </c>
      <c r="M47" s="46">
        <v>2</v>
      </c>
      <c r="N47" s="46">
        <v>2</v>
      </c>
      <c r="O47" s="46">
        <v>2</v>
      </c>
      <c r="P47" s="46">
        <v>2</v>
      </c>
      <c r="Q47" s="46">
        <v>0</v>
      </c>
      <c r="R47" s="46">
        <v>0</v>
      </c>
      <c r="S47" s="46">
        <v>2</v>
      </c>
      <c r="T47" s="46">
        <v>2</v>
      </c>
      <c r="U47" s="46">
        <v>0</v>
      </c>
      <c r="V47" s="46">
        <v>2</v>
      </c>
      <c r="W47" s="46">
        <v>2</v>
      </c>
      <c r="X47" s="17">
        <f t="shared" si="5"/>
        <v>18</v>
      </c>
      <c r="Y47" s="18">
        <v>9</v>
      </c>
      <c r="Z47" s="18">
        <v>1</v>
      </c>
      <c r="AA47" s="18">
        <v>4</v>
      </c>
      <c r="AB47" s="18">
        <v>3</v>
      </c>
      <c r="AC47" s="18">
        <v>2</v>
      </c>
      <c r="AD47" s="19">
        <f t="shared" si="6"/>
        <v>10</v>
      </c>
      <c r="AE47" s="21">
        <v>10</v>
      </c>
      <c r="AF47" s="64">
        <f t="shared" si="7"/>
        <v>9.6666666666666661</v>
      </c>
    </row>
    <row r="48" spans="1:32" ht="15.75" customHeight="1" x14ac:dyDescent="0.2">
      <c r="A48" s="14">
        <v>41</v>
      </c>
      <c r="B48" s="129" t="s">
        <v>136</v>
      </c>
      <c r="C48" s="139">
        <v>2103143</v>
      </c>
      <c r="D48" s="134" t="s">
        <v>81</v>
      </c>
      <c r="E48" s="41">
        <v>1</v>
      </c>
      <c r="F48" s="41">
        <v>0</v>
      </c>
      <c r="G48" s="41">
        <v>2</v>
      </c>
      <c r="H48" s="41">
        <v>1</v>
      </c>
      <c r="I48" s="41">
        <v>4</v>
      </c>
      <c r="J48" s="41">
        <v>6</v>
      </c>
      <c r="K48" s="39">
        <f t="shared" si="4"/>
        <v>14</v>
      </c>
      <c r="L48" s="46">
        <v>0</v>
      </c>
      <c r="M48" s="46">
        <v>0</v>
      </c>
      <c r="N48" s="46">
        <v>0</v>
      </c>
      <c r="O48" s="46">
        <v>2</v>
      </c>
      <c r="P48" s="46">
        <v>0</v>
      </c>
      <c r="Q48" s="46">
        <v>0</v>
      </c>
      <c r="R48" s="46">
        <v>0</v>
      </c>
      <c r="S48" s="46">
        <v>2</v>
      </c>
      <c r="T48" s="46">
        <v>2</v>
      </c>
      <c r="U48" s="46">
        <v>0</v>
      </c>
      <c r="V48" s="46">
        <v>0</v>
      </c>
      <c r="W48" s="46">
        <v>0</v>
      </c>
      <c r="X48" s="17">
        <f t="shared" si="5"/>
        <v>6</v>
      </c>
      <c r="Y48" s="18">
        <v>9</v>
      </c>
      <c r="Z48" s="18">
        <v>1</v>
      </c>
      <c r="AA48" s="18">
        <v>4</v>
      </c>
      <c r="AB48" s="18">
        <v>3</v>
      </c>
      <c r="AC48" s="18">
        <v>2</v>
      </c>
      <c r="AD48" s="19">
        <f t="shared" si="6"/>
        <v>10</v>
      </c>
      <c r="AE48" s="21">
        <v>10</v>
      </c>
      <c r="AF48" s="64">
        <f t="shared" si="7"/>
        <v>9.6666666666666661</v>
      </c>
    </row>
    <row r="49" spans="1:32" ht="15.75" customHeight="1" x14ac:dyDescent="0.2">
      <c r="A49" s="14">
        <v>42</v>
      </c>
      <c r="B49" s="129" t="s">
        <v>137</v>
      </c>
      <c r="C49" s="139">
        <v>2103144</v>
      </c>
      <c r="D49" s="134" t="s">
        <v>82</v>
      </c>
      <c r="E49" s="41">
        <v>1</v>
      </c>
      <c r="F49" s="41">
        <v>2</v>
      </c>
      <c r="G49" s="41">
        <v>0</v>
      </c>
      <c r="H49" s="41">
        <v>4</v>
      </c>
      <c r="I49" s="41">
        <v>4</v>
      </c>
      <c r="J49" s="41">
        <v>7</v>
      </c>
      <c r="K49" s="39">
        <f t="shared" si="4"/>
        <v>18</v>
      </c>
      <c r="L49" s="47">
        <v>2</v>
      </c>
      <c r="M49" s="47">
        <v>2</v>
      </c>
      <c r="N49" s="47">
        <v>2</v>
      </c>
      <c r="O49" s="47">
        <v>2</v>
      </c>
      <c r="P49" s="47">
        <v>0</v>
      </c>
      <c r="Q49" s="47">
        <v>0</v>
      </c>
      <c r="R49" s="47">
        <v>0</v>
      </c>
      <c r="S49" s="47">
        <v>2</v>
      </c>
      <c r="T49" s="47">
        <v>2</v>
      </c>
      <c r="U49" s="47">
        <v>0</v>
      </c>
      <c r="V49" s="47">
        <v>0</v>
      </c>
      <c r="W49" s="47">
        <v>2</v>
      </c>
      <c r="X49" s="17">
        <f t="shared" si="5"/>
        <v>14</v>
      </c>
      <c r="Y49" s="18">
        <v>10</v>
      </c>
      <c r="Z49" s="18">
        <v>1</v>
      </c>
      <c r="AA49" s="18">
        <v>4</v>
      </c>
      <c r="AB49" s="18">
        <v>3</v>
      </c>
      <c r="AC49" s="18">
        <v>2</v>
      </c>
      <c r="AD49" s="19">
        <f t="shared" si="6"/>
        <v>10</v>
      </c>
      <c r="AE49" s="21">
        <v>10</v>
      </c>
      <c r="AF49" s="64">
        <f t="shared" si="7"/>
        <v>10</v>
      </c>
    </row>
    <row r="50" spans="1:32" ht="15.75" customHeight="1" x14ac:dyDescent="0.2">
      <c r="A50" s="14">
        <v>43</v>
      </c>
      <c r="B50" s="129" t="s">
        <v>138</v>
      </c>
      <c r="C50" s="139">
        <v>2103145</v>
      </c>
      <c r="D50" s="134" t="s">
        <v>139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39">
        <f t="shared" si="4"/>
        <v>0</v>
      </c>
      <c r="L50" s="46">
        <v>2</v>
      </c>
      <c r="M50" s="46">
        <v>2</v>
      </c>
      <c r="N50" s="46">
        <v>0</v>
      </c>
      <c r="O50" s="46">
        <v>2</v>
      </c>
      <c r="P50" s="46">
        <v>2</v>
      </c>
      <c r="Q50" s="46">
        <v>0</v>
      </c>
      <c r="R50" s="46">
        <v>0</v>
      </c>
      <c r="S50" s="46">
        <v>2</v>
      </c>
      <c r="T50" s="46">
        <v>2</v>
      </c>
      <c r="U50" s="46">
        <v>0</v>
      </c>
      <c r="V50" s="46">
        <v>0</v>
      </c>
      <c r="W50" s="46">
        <v>2</v>
      </c>
      <c r="X50" s="17">
        <f t="shared" si="5"/>
        <v>14</v>
      </c>
      <c r="Y50" s="18">
        <v>9</v>
      </c>
      <c r="Z50" s="18">
        <v>1</v>
      </c>
      <c r="AA50" s="18">
        <v>4</v>
      </c>
      <c r="AB50" s="18">
        <v>3</v>
      </c>
      <c r="AC50" s="18">
        <v>2</v>
      </c>
      <c r="AD50" s="19">
        <f t="shared" si="6"/>
        <v>10</v>
      </c>
      <c r="AE50" s="21">
        <v>9</v>
      </c>
      <c r="AF50" s="64">
        <f t="shared" si="7"/>
        <v>9.3333333333333339</v>
      </c>
    </row>
    <row r="51" spans="1:32" ht="15.75" customHeight="1" x14ac:dyDescent="0.2">
      <c r="A51" s="14">
        <v>44</v>
      </c>
      <c r="B51" s="129" t="s">
        <v>140</v>
      </c>
      <c r="C51" s="139">
        <v>2103146</v>
      </c>
      <c r="D51" s="134" t="s">
        <v>83</v>
      </c>
      <c r="E51" s="41">
        <v>1</v>
      </c>
      <c r="F51" s="41">
        <v>0</v>
      </c>
      <c r="G51" s="41">
        <v>0</v>
      </c>
      <c r="H51" s="41">
        <v>2</v>
      </c>
      <c r="I51" s="41">
        <v>0</v>
      </c>
      <c r="J51" s="41">
        <v>2</v>
      </c>
      <c r="K51" s="39">
        <f t="shared" si="4"/>
        <v>5</v>
      </c>
      <c r="L51" s="47">
        <v>2</v>
      </c>
      <c r="M51" s="47">
        <v>2</v>
      </c>
      <c r="N51" s="47">
        <v>0</v>
      </c>
      <c r="O51" s="47">
        <v>2</v>
      </c>
      <c r="P51" s="47">
        <v>2</v>
      </c>
      <c r="Q51" s="47">
        <v>2</v>
      </c>
      <c r="R51" s="47">
        <v>2</v>
      </c>
      <c r="S51" s="47">
        <v>2</v>
      </c>
      <c r="T51" s="47">
        <v>2</v>
      </c>
      <c r="U51" s="47">
        <v>0</v>
      </c>
      <c r="V51" s="47">
        <v>0</v>
      </c>
      <c r="W51" s="47">
        <v>2</v>
      </c>
      <c r="X51" s="17">
        <f t="shared" si="5"/>
        <v>18</v>
      </c>
      <c r="Y51" s="18">
        <v>9</v>
      </c>
      <c r="Z51" s="18">
        <v>1</v>
      </c>
      <c r="AA51" s="18">
        <v>4</v>
      </c>
      <c r="AB51" s="18">
        <v>3</v>
      </c>
      <c r="AC51" s="18">
        <v>2</v>
      </c>
      <c r="AD51" s="19">
        <f t="shared" si="6"/>
        <v>10</v>
      </c>
      <c r="AE51" s="21">
        <v>10</v>
      </c>
      <c r="AF51" s="64">
        <f t="shared" si="7"/>
        <v>9.6666666666666661</v>
      </c>
    </row>
    <row r="52" spans="1:32" ht="15.75" customHeight="1" x14ac:dyDescent="0.2">
      <c r="A52" s="14">
        <v>45</v>
      </c>
      <c r="B52" s="129" t="s">
        <v>141</v>
      </c>
      <c r="C52" s="139">
        <v>2103147</v>
      </c>
      <c r="D52" s="134" t="s">
        <v>84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39">
        <f t="shared" si="4"/>
        <v>0</v>
      </c>
      <c r="L52" s="46">
        <v>2</v>
      </c>
      <c r="M52" s="46">
        <v>2</v>
      </c>
      <c r="N52" s="46">
        <v>2</v>
      </c>
      <c r="O52" s="46">
        <v>2</v>
      </c>
      <c r="P52" s="46">
        <v>2</v>
      </c>
      <c r="Q52" s="46">
        <v>2</v>
      </c>
      <c r="R52" s="46">
        <v>2</v>
      </c>
      <c r="S52" s="46">
        <v>2</v>
      </c>
      <c r="T52" s="46">
        <v>2</v>
      </c>
      <c r="U52" s="46">
        <v>2</v>
      </c>
      <c r="V52" s="46">
        <v>2</v>
      </c>
      <c r="W52" s="46">
        <v>2</v>
      </c>
      <c r="X52" s="17">
        <f t="shared" si="5"/>
        <v>24</v>
      </c>
      <c r="Y52" s="18">
        <v>9</v>
      </c>
      <c r="Z52" s="18">
        <v>1</v>
      </c>
      <c r="AA52" s="18">
        <v>4</v>
      </c>
      <c r="AB52" s="18">
        <v>3</v>
      </c>
      <c r="AC52" s="18">
        <v>2</v>
      </c>
      <c r="AD52" s="19">
        <f t="shared" si="6"/>
        <v>10</v>
      </c>
      <c r="AE52" s="21">
        <v>10</v>
      </c>
      <c r="AF52" s="64">
        <f t="shared" si="7"/>
        <v>9.6666666666666661</v>
      </c>
    </row>
    <row r="53" spans="1:32" ht="15.75" customHeight="1" x14ac:dyDescent="0.2">
      <c r="A53" s="14">
        <v>46</v>
      </c>
      <c r="B53" s="129" t="s">
        <v>142</v>
      </c>
      <c r="C53" s="139">
        <v>2103148</v>
      </c>
      <c r="D53" s="134" t="s">
        <v>85</v>
      </c>
      <c r="E53" s="41">
        <v>2</v>
      </c>
      <c r="F53" s="41">
        <v>2</v>
      </c>
      <c r="G53" s="41">
        <v>3</v>
      </c>
      <c r="H53" s="41">
        <v>0</v>
      </c>
      <c r="I53" s="41">
        <v>4</v>
      </c>
      <c r="J53" s="41">
        <v>8</v>
      </c>
      <c r="K53" s="39">
        <f t="shared" si="4"/>
        <v>19</v>
      </c>
      <c r="L53" s="47">
        <v>2</v>
      </c>
      <c r="M53" s="47">
        <v>0</v>
      </c>
      <c r="N53" s="47">
        <v>2</v>
      </c>
      <c r="O53" s="47">
        <v>0</v>
      </c>
      <c r="P53" s="47">
        <v>2</v>
      </c>
      <c r="Q53" s="47">
        <v>2</v>
      </c>
      <c r="R53" s="47">
        <v>2</v>
      </c>
      <c r="S53" s="47">
        <v>2</v>
      </c>
      <c r="T53" s="47">
        <v>2</v>
      </c>
      <c r="U53" s="47">
        <v>2</v>
      </c>
      <c r="V53" s="47">
        <v>2</v>
      </c>
      <c r="W53" s="47">
        <v>2</v>
      </c>
      <c r="X53" s="17">
        <f t="shared" si="5"/>
        <v>20</v>
      </c>
      <c r="Y53" s="18">
        <v>10</v>
      </c>
      <c r="Z53" s="18">
        <v>1</v>
      </c>
      <c r="AA53" s="18">
        <v>4</v>
      </c>
      <c r="AB53" s="18">
        <v>3</v>
      </c>
      <c r="AC53" s="18">
        <v>2</v>
      </c>
      <c r="AD53" s="19">
        <f t="shared" si="6"/>
        <v>10</v>
      </c>
      <c r="AE53" s="21">
        <v>9</v>
      </c>
      <c r="AF53" s="64">
        <f t="shared" si="7"/>
        <v>9.6666666666666661</v>
      </c>
    </row>
    <row r="54" spans="1:32" ht="15.75" customHeight="1" x14ac:dyDescent="0.2">
      <c r="A54" s="14">
        <v>47</v>
      </c>
      <c r="B54" s="129" t="s">
        <v>143</v>
      </c>
      <c r="C54" s="139">
        <v>2103149</v>
      </c>
      <c r="D54" s="134" t="s">
        <v>86</v>
      </c>
      <c r="E54" s="41"/>
      <c r="F54" s="41">
        <v>0</v>
      </c>
      <c r="G54" s="41"/>
      <c r="H54" s="41"/>
      <c r="I54" s="41"/>
      <c r="J54" s="41"/>
      <c r="K54" s="153" t="s">
        <v>149</v>
      </c>
      <c r="L54" s="46">
        <v>2</v>
      </c>
      <c r="M54" s="46">
        <v>2</v>
      </c>
      <c r="N54" s="46">
        <v>2</v>
      </c>
      <c r="O54" s="46">
        <v>0</v>
      </c>
      <c r="P54" s="46">
        <v>2</v>
      </c>
      <c r="Q54" s="46">
        <v>2</v>
      </c>
      <c r="R54" s="46">
        <v>0</v>
      </c>
      <c r="S54" s="46">
        <v>2</v>
      </c>
      <c r="T54" s="46">
        <v>2</v>
      </c>
      <c r="U54" s="46">
        <v>2</v>
      </c>
      <c r="V54" s="46">
        <v>0</v>
      </c>
      <c r="W54" s="46">
        <v>2</v>
      </c>
      <c r="X54" s="17">
        <f t="shared" si="5"/>
        <v>18</v>
      </c>
      <c r="Y54" s="18">
        <v>9</v>
      </c>
      <c r="Z54" s="18">
        <v>1</v>
      </c>
      <c r="AA54" s="18">
        <v>4</v>
      </c>
      <c r="AB54" s="18">
        <v>3</v>
      </c>
      <c r="AC54" s="18">
        <v>2</v>
      </c>
      <c r="AD54" s="19">
        <f t="shared" si="6"/>
        <v>10</v>
      </c>
      <c r="AE54" s="21">
        <v>9</v>
      </c>
      <c r="AF54" s="64">
        <f t="shared" si="7"/>
        <v>9.3333333333333339</v>
      </c>
    </row>
    <row r="55" spans="1:32" ht="15.75" customHeight="1" x14ac:dyDescent="0.2">
      <c r="A55" s="14">
        <v>48</v>
      </c>
      <c r="B55" s="129" t="s">
        <v>144</v>
      </c>
      <c r="C55" s="139">
        <v>2103150</v>
      </c>
      <c r="D55" s="134" t="s">
        <v>87</v>
      </c>
      <c r="E55" s="41">
        <v>0</v>
      </c>
      <c r="F55" s="41">
        <v>0</v>
      </c>
      <c r="G55" s="41">
        <v>1</v>
      </c>
      <c r="H55" s="41">
        <v>1</v>
      </c>
      <c r="I55" s="41">
        <v>0</v>
      </c>
      <c r="J55" s="41">
        <v>1</v>
      </c>
      <c r="K55" s="39">
        <f t="shared" ref="K55:K61" si="8">E55+F55+G55+H55+I55+J55</f>
        <v>3</v>
      </c>
      <c r="L55" s="47">
        <v>2</v>
      </c>
      <c r="M55" s="47">
        <v>2</v>
      </c>
      <c r="N55" s="47">
        <v>0</v>
      </c>
      <c r="O55" s="47">
        <v>2</v>
      </c>
      <c r="P55" s="47">
        <v>2</v>
      </c>
      <c r="Q55" s="47">
        <v>2</v>
      </c>
      <c r="R55" s="47">
        <v>2</v>
      </c>
      <c r="S55" s="47">
        <v>2</v>
      </c>
      <c r="T55" s="47">
        <v>2</v>
      </c>
      <c r="U55" s="47">
        <v>0</v>
      </c>
      <c r="V55" s="47">
        <v>0</v>
      </c>
      <c r="W55" s="47">
        <v>2</v>
      </c>
      <c r="X55" s="17">
        <f t="shared" si="5"/>
        <v>18</v>
      </c>
      <c r="Y55" s="18">
        <v>9</v>
      </c>
      <c r="Z55" s="18">
        <v>1</v>
      </c>
      <c r="AA55" s="18">
        <v>4</v>
      </c>
      <c r="AB55" s="18">
        <v>3</v>
      </c>
      <c r="AC55" s="18">
        <v>2</v>
      </c>
      <c r="AD55" s="19">
        <f t="shared" si="6"/>
        <v>10</v>
      </c>
      <c r="AE55" s="21">
        <v>9</v>
      </c>
      <c r="AF55" s="64">
        <f t="shared" si="7"/>
        <v>9.3333333333333339</v>
      </c>
    </row>
    <row r="56" spans="1:32" ht="15.75" customHeight="1" x14ac:dyDescent="0.2">
      <c r="A56" s="14">
        <v>49</v>
      </c>
      <c r="B56" s="129" t="s">
        <v>145</v>
      </c>
      <c r="C56" s="139">
        <v>2103151</v>
      </c>
      <c r="D56" s="134" t="s">
        <v>88</v>
      </c>
      <c r="E56" s="41">
        <v>0</v>
      </c>
      <c r="F56" s="41">
        <v>0</v>
      </c>
      <c r="G56" s="41">
        <v>0</v>
      </c>
      <c r="H56" s="41">
        <v>3</v>
      </c>
      <c r="I56" s="41">
        <v>0</v>
      </c>
      <c r="J56" s="41">
        <v>2</v>
      </c>
      <c r="K56" s="39">
        <f t="shared" si="8"/>
        <v>5</v>
      </c>
      <c r="L56" s="46">
        <v>2</v>
      </c>
      <c r="M56" s="46">
        <v>2</v>
      </c>
      <c r="N56" s="46">
        <v>2</v>
      </c>
      <c r="O56" s="46">
        <v>2</v>
      </c>
      <c r="P56" s="46">
        <v>2</v>
      </c>
      <c r="Q56" s="46">
        <v>2</v>
      </c>
      <c r="R56" s="46">
        <v>2</v>
      </c>
      <c r="S56" s="46">
        <v>2</v>
      </c>
      <c r="T56" s="46">
        <v>2</v>
      </c>
      <c r="U56" s="46">
        <v>2</v>
      </c>
      <c r="V56" s="46">
        <v>2</v>
      </c>
      <c r="W56" s="46">
        <v>2</v>
      </c>
      <c r="X56" s="17">
        <f t="shared" si="5"/>
        <v>24</v>
      </c>
      <c r="Y56" s="18">
        <v>9</v>
      </c>
      <c r="Z56" s="18">
        <v>1</v>
      </c>
      <c r="AA56" s="18">
        <v>4</v>
      </c>
      <c r="AB56" s="18">
        <v>3</v>
      </c>
      <c r="AC56" s="18">
        <v>2</v>
      </c>
      <c r="AD56" s="19">
        <f t="shared" si="6"/>
        <v>10</v>
      </c>
      <c r="AE56" s="21">
        <v>9</v>
      </c>
      <c r="AF56" s="64">
        <f t="shared" si="7"/>
        <v>9.3333333333333339</v>
      </c>
    </row>
    <row r="57" spans="1:32" ht="15.75" customHeight="1" x14ac:dyDescent="0.2">
      <c r="A57" s="14">
        <v>50</v>
      </c>
      <c r="B57" s="129" t="s">
        <v>146</v>
      </c>
      <c r="C57" s="139">
        <v>2103154</v>
      </c>
      <c r="D57" s="134" t="s">
        <v>89</v>
      </c>
      <c r="E57" s="41">
        <v>0</v>
      </c>
      <c r="F57" s="41">
        <v>0</v>
      </c>
      <c r="G57" s="41">
        <v>0</v>
      </c>
      <c r="H57" s="41">
        <v>2</v>
      </c>
      <c r="I57" s="41">
        <v>0</v>
      </c>
      <c r="J57" s="41">
        <v>0</v>
      </c>
      <c r="K57" s="39">
        <f t="shared" si="8"/>
        <v>2</v>
      </c>
      <c r="L57" s="47">
        <v>2</v>
      </c>
      <c r="M57" s="47">
        <v>2</v>
      </c>
      <c r="N57" s="47">
        <v>2</v>
      </c>
      <c r="O57" s="47">
        <v>2</v>
      </c>
      <c r="P57" s="47">
        <v>2</v>
      </c>
      <c r="Q57" s="47">
        <v>0</v>
      </c>
      <c r="R57" s="47">
        <v>0</v>
      </c>
      <c r="S57" s="47">
        <v>2</v>
      </c>
      <c r="T57" s="47">
        <v>2</v>
      </c>
      <c r="U57" s="47">
        <v>2</v>
      </c>
      <c r="V57" s="47">
        <v>2</v>
      </c>
      <c r="W57" s="47">
        <v>2</v>
      </c>
      <c r="X57" s="17">
        <f t="shared" si="5"/>
        <v>20</v>
      </c>
      <c r="Y57" s="18">
        <v>9</v>
      </c>
      <c r="Z57" s="18">
        <v>1</v>
      </c>
      <c r="AA57" s="18">
        <v>4</v>
      </c>
      <c r="AB57" s="18">
        <v>3</v>
      </c>
      <c r="AC57" s="18">
        <v>2</v>
      </c>
      <c r="AD57" s="19">
        <f t="shared" si="6"/>
        <v>10</v>
      </c>
      <c r="AE57" s="21">
        <v>9</v>
      </c>
      <c r="AF57" s="64">
        <f t="shared" si="7"/>
        <v>9.3333333333333339</v>
      </c>
    </row>
    <row r="58" spans="1:32" ht="15.75" customHeight="1" x14ac:dyDescent="0.2">
      <c r="A58" s="14">
        <v>51</v>
      </c>
      <c r="B58" s="129" t="s">
        <v>147</v>
      </c>
      <c r="C58" s="139">
        <v>2103155</v>
      </c>
      <c r="D58" s="135" t="s">
        <v>90</v>
      </c>
      <c r="E58" s="41">
        <v>0</v>
      </c>
      <c r="F58" s="41">
        <v>0</v>
      </c>
      <c r="G58" s="41">
        <v>0</v>
      </c>
      <c r="H58" s="41">
        <v>3</v>
      </c>
      <c r="I58" s="41">
        <v>1.5</v>
      </c>
      <c r="J58" s="41">
        <v>5</v>
      </c>
      <c r="K58" s="39">
        <f t="shared" si="8"/>
        <v>9.5</v>
      </c>
      <c r="L58" s="46">
        <v>2</v>
      </c>
      <c r="M58" s="46">
        <v>2</v>
      </c>
      <c r="N58" s="46">
        <v>2</v>
      </c>
      <c r="O58" s="46">
        <v>2</v>
      </c>
      <c r="P58" s="46">
        <v>2</v>
      </c>
      <c r="Q58" s="46">
        <v>2</v>
      </c>
      <c r="R58" s="46">
        <v>2</v>
      </c>
      <c r="S58" s="46">
        <v>2</v>
      </c>
      <c r="T58" s="46">
        <v>2</v>
      </c>
      <c r="U58" s="46">
        <v>0</v>
      </c>
      <c r="V58" s="46">
        <v>0</v>
      </c>
      <c r="W58" s="46">
        <v>2</v>
      </c>
      <c r="X58" s="17">
        <f t="shared" si="5"/>
        <v>20</v>
      </c>
      <c r="Y58" s="18">
        <v>9</v>
      </c>
      <c r="Z58" s="18">
        <v>1</v>
      </c>
      <c r="AA58" s="18">
        <v>4</v>
      </c>
      <c r="AB58" s="18">
        <v>3</v>
      </c>
      <c r="AC58" s="18">
        <v>2</v>
      </c>
      <c r="AD58" s="19">
        <f t="shared" si="6"/>
        <v>10</v>
      </c>
      <c r="AE58" s="21">
        <v>10</v>
      </c>
      <c r="AF58" s="64">
        <f t="shared" si="7"/>
        <v>9.6666666666666661</v>
      </c>
    </row>
    <row r="59" spans="1:32" ht="15.75" customHeight="1" x14ac:dyDescent="0.2">
      <c r="A59" s="14">
        <v>52</v>
      </c>
      <c r="B59" s="129" t="s">
        <v>148</v>
      </c>
      <c r="C59" s="139">
        <v>2103156</v>
      </c>
      <c r="D59" s="136" t="s">
        <v>91</v>
      </c>
      <c r="E59" s="42">
        <v>0</v>
      </c>
      <c r="F59" s="42">
        <v>1</v>
      </c>
      <c r="G59" s="42">
        <v>0</v>
      </c>
      <c r="H59" s="42">
        <v>3</v>
      </c>
      <c r="I59" s="42">
        <v>0</v>
      </c>
      <c r="J59" s="42">
        <v>6</v>
      </c>
      <c r="K59" s="39">
        <f t="shared" si="8"/>
        <v>10</v>
      </c>
      <c r="L59" s="47">
        <v>2</v>
      </c>
      <c r="M59" s="47">
        <v>2</v>
      </c>
      <c r="N59" s="47">
        <v>0</v>
      </c>
      <c r="O59" s="47">
        <v>2</v>
      </c>
      <c r="P59" s="47">
        <v>0</v>
      </c>
      <c r="Q59" s="47">
        <v>2</v>
      </c>
      <c r="R59" s="47">
        <v>2</v>
      </c>
      <c r="S59" s="47">
        <v>2</v>
      </c>
      <c r="T59" s="47">
        <v>2</v>
      </c>
      <c r="U59" s="47">
        <v>0</v>
      </c>
      <c r="V59" s="47">
        <v>2</v>
      </c>
      <c r="W59" s="47">
        <v>2</v>
      </c>
      <c r="X59" s="17">
        <f t="shared" si="5"/>
        <v>18</v>
      </c>
      <c r="Y59" s="18">
        <v>9</v>
      </c>
      <c r="Z59" s="18">
        <v>1</v>
      </c>
      <c r="AA59" s="18">
        <v>4</v>
      </c>
      <c r="AB59" s="18">
        <v>3</v>
      </c>
      <c r="AC59" s="18">
        <v>2</v>
      </c>
      <c r="AD59" s="19">
        <f t="shared" si="6"/>
        <v>10</v>
      </c>
      <c r="AE59" s="21">
        <v>10</v>
      </c>
      <c r="AF59" s="64">
        <f t="shared" si="7"/>
        <v>9.6666666666666661</v>
      </c>
    </row>
    <row r="60" spans="1:32" ht="15.75" customHeight="1" x14ac:dyDescent="0.2">
      <c r="A60" s="14">
        <v>53</v>
      </c>
      <c r="B60" s="129" t="s">
        <v>235</v>
      </c>
      <c r="C60" s="140">
        <v>2134636</v>
      </c>
      <c r="D60" s="137" t="s">
        <v>93</v>
      </c>
      <c r="E60" s="41">
        <v>1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39">
        <f t="shared" si="8"/>
        <v>1</v>
      </c>
      <c r="L60" s="46">
        <v>2</v>
      </c>
      <c r="M60" s="46">
        <v>0</v>
      </c>
      <c r="N60" s="46">
        <v>0</v>
      </c>
      <c r="O60" s="46">
        <v>2</v>
      </c>
      <c r="P60" s="46">
        <v>0</v>
      </c>
      <c r="Q60" s="46">
        <v>0</v>
      </c>
      <c r="R60" s="46">
        <v>0</v>
      </c>
      <c r="S60" s="46">
        <v>2</v>
      </c>
      <c r="T60" s="46">
        <v>0</v>
      </c>
      <c r="U60" s="46">
        <v>0</v>
      </c>
      <c r="V60" s="46">
        <v>0</v>
      </c>
      <c r="W60" s="46">
        <v>2</v>
      </c>
      <c r="X60" s="17">
        <f t="shared" si="5"/>
        <v>8</v>
      </c>
      <c r="Y60" s="18">
        <v>9</v>
      </c>
      <c r="Z60" s="18">
        <v>1</v>
      </c>
      <c r="AA60" s="18">
        <v>4</v>
      </c>
      <c r="AB60" s="18">
        <v>3</v>
      </c>
      <c r="AC60" s="18">
        <v>2</v>
      </c>
      <c r="AD60" s="19">
        <f t="shared" si="6"/>
        <v>10</v>
      </c>
      <c r="AE60" s="21">
        <v>9</v>
      </c>
      <c r="AF60" s="64">
        <f t="shared" si="7"/>
        <v>9.3333333333333339</v>
      </c>
    </row>
    <row r="61" spans="1:32" ht="15.75" customHeight="1" x14ac:dyDescent="0.2">
      <c r="A61" s="14">
        <v>54</v>
      </c>
      <c r="B61" s="129" t="s">
        <v>236</v>
      </c>
      <c r="C61" s="140">
        <v>2134631</v>
      </c>
      <c r="D61" s="137" t="s">
        <v>92</v>
      </c>
      <c r="E61" s="41">
        <v>0</v>
      </c>
      <c r="F61" s="41">
        <v>0</v>
      </c>
      <c r="G61" s="41">
        <v>1</v>
      </c>
      <c r="H61" s="41">
        <v>1</v>
      </c>
      <c r="I61" s="41">
        <v>0</v>
      </c>
      <c r="J61" s="41">
        <v>0</v>
      </c>
      <c r="K61" s="39">
        <f t="shared" si="8"/>
        <v>2</v>
      </c>
      <c r="L61" s="47">
        <v>2</v>
      </c>
      <c r="M61" s="47">
        <v>0</v>
      </c>
      <c r="N61" s="47">
        <v>2</v>
      </c>
      <c r="O61" s="47">
        <v>2</v>
      </c>
      <c r="P61" s="47">
        <v>2</v>
      </c>
      <c r="Q61" s="47">
        <v>0</v>
      </c>
      <c r="R61" s="47">
        <v>2</v>
      </c>
      <c r="S61" s="47">
        <v>2</v>
      </c>
      <c r="T61" s="47">
        <v>0</v>
      </c>
      <c r="U61" s="47">
        <v>2</v>
      </c>
      <c r="V61" s="47">
        <v>2</v>
      </c>
      <c r="W61" s="47">
        <v>2</v>
      </c>
      <c r="X61" s="17">
        <f t="shared" si="5"/>
        <v>18</v>
      </c>
      <c r="Y61" s="18">
        <v>9</v>
      </c>
      <c r="Z61" s="18">
        <v>1</v>
      </c>
      <c r="AA61" s="18">
        <v>4</v>
      </c>
      <c r="AB61" s="18">
        <v>3</v>
      </c>
      <c r="AC61" s="18">
        <v>2</v>
      </c>
      <c r="AD61" s="19">
        <f t="shared" si="6"/>
        <v>10</v>
      </c>
      <c r="AE61" s="21">
        <v>9</v>
      </c>
      <c r="AF61" s="64">
        <f t="shared" si="7"/>
        <v>9.3333333333333339</v>
      </c>
    </row>
    <row r="62" spans="1:32" ht="21.75" customHeight="1" x14ac:dyDescent="0.2">
      <c r="A62" s="14"/>
      <c r="B62" s="146"/>
      <c r="C62" s="147"/>
      <c r="D62" s="104"/>
      <c r="E62" s="22">
        <f t="shared" ref="E62:AC62" si="9">AVERAGE(E8:E61)</f>
        <v>0.53191489361702127</v>
      </c>
      <c r="F62" s="22">
        <f t="shared" si="9"/>
        <v>0.59259259259259256</v>
      </c>
      <c r="G62" s="22">
        <f t="shared" si="9"/>
        <v>1.0425531914893618</v>
      </c>
      <c r="H62" s="22">
        <f t="shared" si="9"/>
        <v>2.2765957446808511</v>
      </c>
      <c r="I62" s="22">
        <f t="shared" si="9"/>
        <v>1.3723404255319149</v>
      </c>
      <c r="J62" s="22">
        <f t="shared" si="9"/>
        <v>3</v>
      </c>
      <c r="K62" s="22">
        <f t="shared" si="9"/>
        <v>8.9042553191489358</v>
      </c>
      <c r="L62" s="22">
        <f t="shared" si="9"/>
        <v>1.9259259259259258</v>
      </c>
      <c r="M62" s="22">
        <f t="shared" si="9"/>
        <v>1.6296296296296295</v>
      </c>
      <c r="N62" s="22">
        <f t="shared" si="9"/>
        <v>1.1481481481481481</v>
      </c>
      <c r="O62" s="22">
        <f t="shared" si="9"/>
        <v>1.8148148148148149</v>
      </c>
      <c r="P62" s="22">
        <f t="shared" si="9"/>
        <v>1.5555555555555556</v>
      </c>
      <c r="Q62" s="22">
        <f t="shared" si="9"/>
        <v>0.92592592592592593</v>
      </c>
      <c r="R62" s="22">
        <f t="shared" si="9"/>
        <v>0.92592592592592593</v>
      </c>
      <c r="S62" s="22">
        <f t="shared" si="9"/>
        <v>1.9259259259259258</v>
      </c>
      <c r="T62" s="22">
        <f t="shared" si="9"/>
        <v>1.9259259259259258</v>
      </c>
      <c r="U62" s="22">
        <f t="shared" si="9"/>
        <v>1.0740740740740742</v>
      </c>
      <c r="V62" s="22">
        <f t="shared" si="9"/>
        <v>1</v>
      </c>
      <c r="W62" s="22">
        <f t="shared" si="9"/>
        <v>1.8518518518518519</v>
      </c>
      <c r="X62" s="22">
        <f t="shared" si="9"/>
        <v>17.703703703703702</v>
      </c>
      <c r="Y62" s="22">
        <f t="shared" si="9"/>
        <v>9.1296296296296298</v>
      </c>
      <c r="Z62" s="22">
        <f t="shared" si="9"/>
        <v>1</v>
      </c>
      <c r="AA62" s="22">
        <f t="shared" si="9"/>
        <v>4</v>
      </c>
      <c r="AB62" s="22">
        <f t="shared" si="9"/>
        <v>3</v>
      </c>
      <c r="AC62" s="22">
        <f t="shared" si="9"/>
        <v>2</v>
      </c>
      <c r="AD62" s="74">
        <v>10</v>
      </c>
      <c r="AE62" s="22">
        <f>AVERAGE(AE8:AE61)</f>
        <v>9.6111111111111107</v>
      </c>
      <c r="AF62" s="65">
        <f>AVERAGE(AF8:AF61)</f>
        <v>9.5802469135802504</v>
      </c>
    </row>
    <row r="63" spans="1:32" ht="21.75" customHeight="1" x14ac:dyDescent="0.2">
      <c r="A63" s="172" t="s">
        <v>16</v>
      </c>
      <c r="B63" s="173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4"/>
      <c r="S63" s="174"/>
      <c r="T63" s="174"/>
      <c r="U63" s="174"/>
      <c r="V63" s="174"/>
      <c r="W63" s="174"/>
      <c r="X63" s="173"/>
      <c r="Y63" s="174"/>
      <c r="Z63" s="173"/>
      <c r="AA63" s="173"/>
      <c r="AB63" s="173"/>
      <c r="AC63" s="173"/>
      <c r="AD63" s="173"/>
      <c r="AE63" s="21"/>
      <c r="AF63" s="21"/>
    </row>
    <row r="64" spans="1:32" ht="26.25" customHeight="1" x14ac:dyDescent="0.2">
      <c r="A64" s="175" t="s">
        <v>17</v>
      </c>
      <c r="B64" s="173"/>
      <c r="C64" s="174"/>
      <c r="D64" s="176"/>
      <c r="E64" s="23">
        <v>54</v>
      </c>
      <c r="F64" s="23">
        <v>54</v>
      </c>
      <c r="G64" s="23">
        <v>55</v>
      </c>
      <c r="H64" s="23">
        <v>54</v>
      </c>
      <c r="I64" s="23">
        <v>54</v>
      </c>
      <c r="J64" s="23">
        <v>54</v>
      </c>
      <c r="K64" s="23">
        <v>54</v>
      </c>
      <c r="L64" s="23">
        <v>54</v>
      </c>
      <c r="M64" s="23">
        <v>54</v>
      </c>
      <c r="N64" s="23">
        <v>54</v>
      </c>
      <c r="O64" s="23">
        <v>54</v>
      </c>
      <c r="P64" s="23">
        <v>54</v>
      </c>
      <c r="Q64" s="23">
        <v>54</v>
      </c>
      <c r="R64" s="23">
        <v>54</v>
      </c>
      <c r="S64" s="23">
        <v>54</v>
      </c>
      <c r="T64" s="23">
        <v>54</v>
      </c>
      <c r="U64" s="23">
        <v>54</v>
      </c>
      <c r="V64" s="23">
        <v>54</v>
      </c>
      <c r="W64" s="23">
        <v>54</v>
      </c>
      <c r="X64" s="23">
        <v>54</v>
      </c>
      <c r="Y64" s="23">
        <v>54</v>
      </c>
      <c r="Z64" s="23">
        <v>54</v>
      </c>
      <c r="AA64" s="23">
        <v>54</v>
      </c>
      <c r="AB64" s="23">
        <v>54</v>
      </c>
      <c r="AC64" s="23">
        <v>54</v>
      </c>
      <c r="AD64" s="23">
        <v>54</v>
      </c>
      <c r="AE64" s="23">
        <v>54</v>
      </c>
      <c r="AF64" s="23">
        <v>54</v>
      </c>
    </row>
    <row r="65" spans="1:32" ht="35.25" customHeight="1" x14ac:dyDescent="0.2">
      <c r="A65" s="182" t="s">
        <v>18</v>
      </c>
      <c r="B65" s="173"/>
      <c r="C65" s="174"/>
      <c r="D65" s="176"/>
      <c r="E65" s="23">
        <f>COUNTIF(E8:E61, "&gt;=1.2")</f>
        <v>5</v>
      </c>
      <c r="F65" s="23">
        <f>COUNTIF(F8:F61, "&gt;=1.2")</f>
        <v>15</v>
      </c>
      <c r="G65" s="23">
        <f>COUNTIF(G8:G61, "&gt;=2.4")</f>
        <v>11</v>
      </c>
      <c r="H65" s="23">
        <f>COUNTIF(H8:H61, "&gt;=2.4")</f>
        <v>25</v>
      </c>
      <c r="I65" s="23">
        <f>COUNTIF(I8:I61, "&gt;=2.4")</f>
        <v>14</v>
      </c>
      <c r="J65" s="23">
        <f>COUNTIF(J8:J61, "&gt;=4.8")</f>
        <v>13</v>
      </c>
      <c r="K65" s="23">
        <f>COUNTIF(K8:K61, "&gt;=14.4")</f>
        <v>8</v>
      </c>
      <c r="L65" s="23">
        <f t="shared" ref="L65:W65" si="10">COUNTIF(L8:L61, "&gt;=1.2")</f>
        <v>52</v>
      </c>
      <c r="M65" s="23">
        <f t="shared" si="10"/>
        <v>44</v>
      </c>
      <c r="N65" s="23">
        <f t="shared" si="10"/>
        <v>31</v>
      </c>
      <c r="O65" s="23">
        <f t="shared" si="10"/>
        <v>49</v>
      </c>
      <c r="P65" s="23">
        <f t="shared" si="10"/>
        <v>42</v>
      </c>
      <c r="Q65" s="23">
        <f t="shared" si="10"/>
        <v>25</v>
      </c>
      <c r="R65" s="23">
        <f t="shared" si="10"/>
        <v>25</v>
      </c>
      <c r="S65" s="23">
        <f t="shared" si="10"/>
        <v>52</v>
      </c>
      <c r="T65" s="23">
        <f t="shared" si="10"/>
        <v>52</v>
      </c>
      <c r="U65" s="23">
        <f t="shared" si="10"/>
        <v>29</v>
      </c>
      <c r="V65" s="23">
        <f t="shared" si="10"/>
        <v>27</v>
      </c>
      <c r="W65" s="23">
        <f t="shared" si="10"/>
        <v>50</v>
      </c>
      <c r="X65" s="23">
        <f>COUNTIF(X8:X61, "&gt;=14.4")</f>
        <v>37</v>
      </c>
      <c r="Y65" s="23">
        <f>COUNTIF(Y8:Y61, "&gt;=6")</f>
        <v>54</v>
      </c>
      <c r="Z65" s="23">
        <f>COUNTIF(Z8:Z61, "&gt;=0.6")</f>
        <v>54</v>
      </c>
      <c r="AA65" s="23">
        <f>COUNTIF(AA8:AA61, "&gt;=2.4")</f>
        <v>54</v>
      </c>
      <c r="AB65" s="23">
        <f>COUNTIF(AB8:AB61, "&gt;=1.8")</f>
        <v>54</v>
      </c>
      <c r="AC65" s="23">
        <f>COUNTIF(AC8:AC61, "&gt;=1.2")</f>
        <v>54</v>
      </c>
      <c r="AD65" s="23">
        <f>COUNTIF(AD8:AD61, "&gt;=6")</f>
        <v>54</v>
      </c>
      <c r="AE65" s="23">
        <f>COUNTIF(AE8:AE61, "&gt;=6")</f>
        <v>54</v>
      </c>
      <c r="AF65" s="23">
        <f>COUNTIF(AF8:AF61, "&gt;=6")</f>
        <v>54</v>
      </c>
    </row>
    <row r="66" spans="1:32" ht="15.75" customHeight="1" x14ac:dyDescent="0.2">
      <c r="A66" s="183" t="s">
        <v>19</v>
      </c>
      <c r="B66" s="173"/>
      <c r="C66" s="174"/>
      <c r="D66" s="176"/>
      <c r="E66" s="24">
        <f t="shared" ref="E66:AF66" si="11">E65/E64*100</f>
        <v>9.2592592592592595</v>
      </c>
      <c r="F66" s="24">
        <f t="shared" si="11"/>
        <v>27.777777777777779</v>
      </c>
      <c r="G66" s="24">
        <f t="shared" si="11"/>
        <v>20</v>
      </c>
      <c r="H66" s="24">
        <f t="shared" si="11"/>
        <v>46.296296296296298</v>
      </c>
      <c r="I66" s="24">
        <f t="shared" si="11"/>
        <v>25.925925925925924</v>
      </c>
      <c r="J66" s="24">
        <f t="shared" si="11"/>
        <v>24.074074074074073</v>
      </c>
      <c r="K66" s="24">
        <f t="shared" si="11"/>
        <v>14.814814814814813</v>
      </c>
      <c r="L66" s="24">
        <f t="shared" si="11"/>
        <v>96.296296296296291</v>
      </c>
      <c r="M66" s="24">
        <f t="shared" si="11"/>
        <v>81.481481481481481</v>
      </c>
      <c r="N66" s="24">
        <f t="shared" si="11"/>
        <v>57.407407407407405</v>
      </c>
      <c r="O66" s="24">
        <f t="shared" si="11"/>
        <v>90.740740740740748</v>
      </c>
      <c r="P66" s="24">
        <f t="shared" si="11"/>
        <v>77.777777777777786</v>
      </c>
      <c r="Q66" s="24">
        <f t="shared" si="11"/>
        <v>46.296296296296298</v>
      </c>
      <c r="R66" s="24">
        <f t="shared" si="11"/>
        <v>46.296296296296298</v>
      </c>
      <c r="S66" s="24">
        <f t="shared" si="11"/>
        <v>96.296296296296291</v>
      </c>
      <c r="T66" s="24">
        <f t="shared" si="11"/>
        <v>96.296296296296291</v>
      </c>
      <c r="U66" s="24">
        <f t="shared" si="11"/>
        <v>53.703703703703709</v>
      </c>
      <c r="V66" s="24">
        <f t="shared" si="11"/>
        <v>50</v>
      </c>
      <c r="W66" s="24">
        <f t="shared" si="11"/>
        <v>92.592592592592595</v>
      </c>
      <c r="X66" s="24">
        <f t="shared" si="11"/>
        <v>68.518518518518519</v>
      </c>
      <c r="Y66" s="24">
        <f t="shared" si="11"/>
        <v>100</v>
      </c>
      <c r="Z66" s="24">
        <f t="shared" si="11"/>
        <v>100</v>
      </c>
      <c r="AA66" s="24">
        <f t="shared" si="11"/>
        <v>100</v>
      </c>
      <c r="AB66" s="24">
        <f t="shared" si="11"/>
        <v>100</v>
      </c>
      <c r="AC66" s="24">
        <f t="shared" si="11"/>
        <v>100</v>
      </c>
      <c r="AD66" s="24">
        <f t="shared" si="11"/>
        <v>100</v>
      </c>
      <c r="AE66" s="25">
        <f t="shared" si="11"/>
        <v>100</v>
      </c>
      <c r="AF66" s="24">
        <f t="shared" si="11"/>
        <v>100</v>
      </c>
    </row>
    <row r="67" spans="1:32" ht="25.5" customHeight="1" x14ac:dyDescent="0.2">
      <c r="A67" s="183" t="s">
        <v>20</v>
      </c>
      <c r="B67" s="173"/>
      <c r="C67" s="184"/>
      <c r="D67" s="176"/>
      <c r="E67" s="26" t="str">
        <f t="shared" ref="E67:AF67" si="12">IF(AND(E66&gt;=50,E66&lt;60),"1", IF(AND(E66&gt;=60,E66&lt;70),"2",IF(E66&gt;=70,"3",IF(E66&lt;50,"0"))))</f>
        <v>0</v>
      </c>
      <c r="F67" s="26" t="str">
        <f t="shared" si="12"/>
        <v>0</v>
      </c>
      <c r="G67" s="26" t="str">
        <f t="shared" si="12"/>
        <v>0</v>
      </c>
      <c r="H67" s="26" t="str">
        <f t="shared" si="12"/>
        <v>0</v>
      </c>
      <c r="I67" s="26" t="str">
        <f t="shared" si="12"/>
        <v>0</v>
      </c>
      <c r="J67" s="26" t="str">
        <f t="shared" si="12"/>
        <v>0</v>
      </c>
      <c r="K67" s="26" t="str">
        <f t="shared" si="12"/>
        <v>0</v>
      </c>
      <c r="L67" s="26" t="str">
        <f t="shared" si="12"/>
        <v>3</v>
      </c>
      <c r="M67" s="26" t="str">
        <f t="shared" si="12"/>
        <v>3</v>
      </c>
      <c r="N67" s="26" t="str">
        <f t="shared" si="12"/>
        <v>1</v>
      </c>
      <c r="O67" s="26" t="str">
        <f t="shared" si="12"/>
        <v>3</v>
      </c>
      <c r="P67" s="26" t="str">
        <f t="shared" si="12"/>
        <v>3</v>
      </c>
      <c r="Q67" s="26" t="str">
        <f t="shared" si="12"/>
        <v>0</v>
      </c>
      <c r="R67" s="26" t="str">
        <f t="shared" si="12"/>
        <v>0</v>
      </c>
      <c r="S67" s="26" t="str">
        <f t="shared" si="12"/>
        <v>3</v>
      </c>
      <c r="T67" s="26" t="str">
        <f t="shared" si="12"/>
        <v>3</v>
      </c>
      <c r="U67" s="26" t="str">
        <f t="shared" si="12"/>
        <v>1</v>
      </c>
      <c r="V67" s="26" t="str">
        <f t="shared" si="12"/>
        <v>1</v>
      </c>
      <c r="W67" s="26" t="str">
        <f t="shared" si="12"/>
        <v>3</v>
      </c>
      <c r="X67" s="26" t="str">
        <f t="shared" si="12"/>
        <v>2</v>
      </c>
      <c r="Y67" s="26" t="str">
        <f t="shared" si="12"/>
        <v>3</v>
      </c>
      <c r="Z67" s="26" t="str">
        <f t="shared" si="12"/>
        <v>3</v>
      </c>
      <c r="AA67" s="26" t="str">
        <f t="shared" si="12"/>
        <v>3</v>
      </c>
      <c r="AB67" s="26" t="str">
        <f t="shared" si="12"/>
        <v>3</v>
      </c>
      <c r="AC67" s="26" t="str">
        <f t="shared" si="12"/>
        <v>3</v>
      </c>
      <c r="AD67" s="26" t="str">
        <f t="shared" si="12"/>
        <v>3</v>
      </c>
      <c r="AE67" s="26" t="str">
        <f t="shared" si="12"/>
        <v>3</v>
      </c>
      <c r="AF67" s="26" t="str">
        <f t="shared" si="12"/>
        <v>3</v>
      </c>
    </row>
    <row r="69" spans="1:32" ht="15" customHeight="1" thickBot="1" x14ac:dyDescent="0.3">
      <c r="C69" s="154"/>
      <c r="D69" s="154"/>
    </row>
    <row r="70" spans="1:32" ht="44" customHeight="1" x14ac:dyDescent="0.2">
      <c r="C70" s="159" t="s">
        <v>243</v>
      </c>
      <c r="D70" s="160" t="s">
        <v>244</v>
      </c>
    </row>
    <row r="71" spans="1:32" ht="26" customHeight="1" x14ac:dyDescent="0.25">
      <c r="C71" s="155">
        <v>0</v>
      </c>
      <c r="D71" s="156" t="s">
        <v>248</v>
      </c>
    </row>
    <row r="72" spans="1:32" ht="25" customHeight="1" x14ac:dyDescent="0.25">
      <c r="C72" s="155">
        <v>1</v>
      </c>
      <c r="D72" s="156" t="s">
        <v>245</v>
      </c>
    </row>
    <row r="73" spans="1:32" ht="24" customHeight="1" x14ac:dyDescent="0.25">
      <c r="C73" s="155">
        <v>2</v>
      </c>
      <c r="D73" s="156" t="s">
        <v>246</v>
      </c>
    </row>
    <row r="74" spans="1:32" ht="25" customHeight="1" thickBot="1" x14ac:dyDescent="0.3">
      <c r="C74" s="157">
        <v>3</v>
      </c>
      <c r="D74" s="158" t="s">
        <v>247</v>
      </c>
    </row>
    <row r="104" spans="1:32" ht="15.75" customHeight="1" x14ac:dyDescent="0.2">
      <c r="A104" s="1"/>
      <c r="B104" s="126"/>
      <c r="C104" s="126"/>
      <c r="D104" s="13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"/>
      <c r="AF104" s="2"/>
    </row>
    <row r="105" spans="1:32" ht="15.75" customHeight="1" x14ac:dyDescent="0.2">
      <c r="A105" s="1"/>
      <c r="B105" s="126"/>
      <c r="C105" s="126"/>
      <c r="D105" s="13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"/>
      <c r="AF105" s="2"/>
    </row>
    <row r="106" spans="1:32" ht="15.75" customHeight="1" x14ac:dyDescent="0.2">
      <c r="A106" s="1"/>
      <c r="B106" s="126"/>
      <c r="C106" s="126"/>
      <c r="D106" s="13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"/>
      <c r="AF106" s="2"/>
    </row>
    <row r="107" spans="1:32" ht="15.75" customHeight="1" x14ac:dyDescent="0.2">
      <c r="A107" s="1"/>
      <c r="B107" s="126"/>
      <c r="C107" s="126"/>
      <c r="D107" s="13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"/>
      <c r="AF107" s="2"/>
    </row>
    <row r="108" spans="1:32" ht="15.75" customHeight="1" x14ac:dyDescent="0.2">
      <c r="A108" s="1"/>
      <c r="B108" s="126"/>
      <c r="C108" s="126"/>
      <c r="D108" s="13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  <c r="AF108" s="2"/>
    </row>
    <row r="109" spans="1:32" ht="15.75" customHeight="1" x14ac:dyDescent="0.2">
      <c r="A109" s="1"/>
      <c r="B109" s="126"/>
      <c r="C109" s="126"/>
      <c r="D109" s="13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2"/>
      <c r="AF109" s="2"/>
    </row>
    <row r="110" spans="1:32" ht="15.75" customHeight="1" x14ac:dyDescent="0.2">
      <c r="A110" s="1"/>
      <c r="B110" s="126"/>
      <c r="C110" s="126"/>
      <c r="D110" s="13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"/>
      <c r="AF110" s="2"/>
    </row>
    <row r="111" spans="1:32" ht="15.75" customHeight="1" x14ac:dyDescent="0.2">
      <c r="A111" s="1"/>
      <c r="B111" s="126"/>
      <c r="C111" s="126"/>
      <c r="D111" s="13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2"/>
      <c r="AF111" s="2"/>
    </row>
    <row r="112" spans="1:32" ht="15.75" customHeight="1" x14ac:dyDescent="0.2">
      <c r="A112" s="1"/>
      <c r="B112" s="126"/>
      <c r="C112" s="126"/>
      <c r="D112" s="13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2"/>
      <c r="AF112" s="2"/>
    </row>
    <row r="113" spans="1:32" ht="15.75" customHeight="1" x14ac:dyDescent="0.2">
      <c r="A113" s="1"/>
      <c r="B113" s="126"/>
      <c r="C113" s="126"/>
      <c r="D113" s="13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"/>
      <c r="AF113" s="2"/>
    </row>
    <row r="114" spans="1:32" ht="15.75" customHeight="1" x14ac:dyDescent="0.2">
      <c r="A114" s="1"/>
      <c r="B114" s="126"/>
      <c r="C114" s="126"/>
      <c r="D114" s="13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2"/>
      <c r="AF114" s="2"/>
    </row>
    <row r="115" spans="1:32" ht="15.75" customHeight="1" x14ac:dyDescent="0.2">
      <c r="A115" s="1"/>
      <c r="B115" s="126"/>
      <c r="C115" s="126"/>
      <c r="D115" s="13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2"/>
      <c r="AF115" s="2"/>
    </row>
    <row r="116" spans="1:32" ht="15.75" customHeight="1" x14ac:dyDescent="0.2">
      <c r="A116" s="1"/>
      <c r="B116" s="126"/>
      <c r="C116" s="126"/>
      <c r="D116" s="13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2"/>
      <c r="AF116" s="2"/>
    </row>
    <row r="117" spans="1:32" ht="15.75" customHeight="1" x14ac:dyDescent="0.2">
      <c r="A117" s="1"/>
      <c r="B117" s="126"/>
      <c r="C117" s="126"/>
      <c r="D117" s="13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2"/>
      <c r="AF117" s="2"/>
    </row>
    <row r="118" spans="1:32" ht="15.75" customHeight="1" x14ac:dyDescent="0.2">
      <c r="A118" s="1"/>
      <c r="B118" s="126"/>
      <c r="C118" s="126"/>
      <c r="D118" s="13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2"/>
      <c r="AF118" s="2"/>
    </row>
    <row r="119" spans="1:32" ht="15.75" customHeight="1" x14ac:dyDescent="0.2">
      <c r="A119" s="1"/>
      <c r="B119" s="126"/>
      <c r="C119" s="126"/>
      <c r="D119" s="13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2"/>
      <c r="AF119" s="2"/>
    </row>
    <row r="120" spans="1:32" ht="15.75" customHeight="1" x14ac:dyDescent="0.2">
      <c r="A120" s="1"/>
      <c r="B120" s="126"/>
      <c r="C120" s="126"/>
      <c r="D120" s="13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2"/>
      <c r="AF120" s="2"/>
    </row>
    <row r="121" spans="1:32" ht="15.75" customHeight="1" x14ac:dyDescent="0.2">
      <c r="A121" s="1"/>
      <c r="B121" s="126"/>
      <c r="C121" s="126"/>
      <c r="D121" s="13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2"/>
      <c r="AF121" s="2"/>
    </row>
    <row r="122" spans="1:32" ht="15.75" customHeight="1" x14ac:dyDescent="0.2">
      <c r="A122" s="1"/>
      <c r="B122" s="126"/>
      <c r="C122" s="126"/>
      <c r="D122" s="13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"/>
      <c r="AF122" s="2"/>
    </row>
    <row r="123" spans="1:32" ht="15.75" customHeight="1" x14ac:dyDescent="0.2">
      <c r="A123" s="1"/>
      <c r="B123" s="126"/>
      <c r="C123" s="126"/>
      <c r="D123" s="13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2"/>
      <c r="AF123" s="2"/>
    </row>
    <row r="124" spans="1:32" ht="15.75" customHeight="1" x14ac:dyDescent="0.2">
      <c r="A124" s="1"/>
      <c r="B124" s="126"/>
      <c r="C124" s="126"/>
      <c r="D124" s="1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"/>
      <c r="AF124" s="2"/>
    </row>
    <row r="125" spans="1:32" ht="15.75" customHeight="1" x14ac:dyDescent="0.2">
      <c r="A125" s="1"/>
      <c r="B125" s="126"/>
      <c r="C125" s="126"/>
      <c r="D125" s="1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"/>
      <c r="AF125" s="2"/>
    </row>
    <row r="126" spans="1:32" ht="15.75" customHeight="1" x14ac:dyDescent="0.2">
      <c r="A126" s="1"/>
      <c r="B126" s="126"/>
      <c r="C126" s="126"/>
      <c r="D126" s="1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"/>
      <c r="AF126" s="2"/>
    </row>
    <row r="127" spans="1:32" ht="15.75" customHeight="1" x14ac:dyDescent="0.2">
      <c r="A127" s="1"/>
      <c r="B127" s="126"/>
      <c r="C127" s="126"/>
      <c r="D127" s="1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"/>
      <c r="AF127" s="2"/>
    </row>
    <row r="128" spans="1:32" ht="15.75" customHeight="1" x14ac:dyDescent="0.2">
      <c r="A128" s="1"/>
      <c r="B128" s="126"/>
      <c r="C128" s="126"/>
      <c r="D128" s="1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"/>
      <c r="AF128" s="2"/>
    </row>
    <row r="129" spans="1:32" ht="15.75" customHeight="1" x14ac:dyDescent="0.2">
      <c r="A129" s="1"/>
      <c r="B129" s="126"/>
      <c r="C129" s="126"/>
      <c r="D129" s="1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2"/>
      <c r="AF129" s="2"/>
    </row>
    <row r="130" spans="1:32" ht="15.75" customHeight="1" x14ac:dyDescent="0.2">
      <c r="A130" s="1"/>
      <c r="B130" s="126"/>
      <c r="C130" s="126"/>
      <c r="D130" s="1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2"/>
      <c r="AF130" s="2"/>
    </row>
    <row r="131" spans="1:32" ht="15.75" customHeight="1" x14ac:dyDescent="0.2">
      <c r="A131" s="1"/>
      <c r="B131" s="126"/>
      <c r="C131" s="126"/>
      <c r="D131" s="13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2"/>
      <c r="AF131" s="2"/>
    </row>
    <row r="132" spans="1:32" ht="15.75" customHeight="1" x14ac:dyDescent="0.2">
      <c r="A132" s="1"/>
      <c r="B132" s="126"/>
      <c r="C132" s="126"/>
      <c r="D132" s="1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2"/>
      <c r="AF132" s="2"/>
    </row>
    <row r="133" spans="1:32" ht="15.75" customHeight="1" x14ac:dyDescent="0.2">
      <c r="A133" s="1"/>
      <c r="B133" s="126"/>
      <c r="C133" s="126"/>
      <c r="D133" s="1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2"/>
      <c r="AF133" s="2"/>
    </row>
    <row r="134" spans="1:32" ht="15.75" customHeight="1" x14ac:dyDescent="0.2">
      <c r="A134" s="1"/>
      <c r="B134" s="126"/>
      <c r="C134" s="126"/>
      <c r="D134" s="1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2"/>
      <c r="AF134" s="2"/>
    </row>
    <row r="135" spans="1:32" ht="15.75" customHeight="1" x14ac:dyDescent="0.2">
      <c r="A135" s="1"/>
      <c r="B135" s="126"/>
      <c r="C135" s="126"/>
      <c r="D135" s="1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2"/>
      <c r="AF135" s="2"/>
    </row>
    <row r="136" spans="1:32" ht="15.75" customHeight="1" x14ac:dyDescent="0.2">
      <c r="A136" s="1"/>
      <c r="B136" s="126"/>
      <c r="C136" s="126"/>
      <c r="D136" s="1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2"/>
      <c r="AF136" s="2"/>
    </row>
    <row r="137" spans="1:32" ht="15.75" customHeight="1" x14ac:dyDescent="0.2">
      <c r="A137" s="1"/>
      <c r="B137" s="126"/>
      <c r="C137" s="126"/>
      <c r="D137" s="1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2"/>
      <c r="AF137" s="2"/>
    </row>
    <row r="138" spans="1:32" ht="15.75" customHeight="1" x14ac:dyDescent="0.2">
      <c r="A138" s="1"/>
      <c r="B138" s="126"/>
      <c r="C138" s="126"/>
      <c r="D138" s="1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2"/>
      <c r="AF138" s="2"/>
    </row>
    <row r="139" spans="1:32" ht="15.75" customHeight="1" x14ac:dyDescent="0.2">
      <c r="A139" s="1"/>
      <c r="B139" s="126"/>
      <c r="C139" s="126"/>
      <c r="D139" s="1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2"/>
      <c r="AF139" s="2"/>
    </row>
    <row r="140" spans="1:32" ht="15.75" customHeight="1" x14ac:dyDescent="0.2">
      <c r="A140" s="1"/>
      <c r="B140" s="126"/>
      <c r="C140" s="126"/>
      <c r="D140" s="1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2"/>
      <c r="AF140" s="2"/>
    </row>
    <row r="141" spans="1:32" ht="15.75" customHeight="1" x14ac:dyDescent="0.2">
      <c r="A141" s="1"/>
      <c r="B141" s="126"/>
      <c r="C141" s="126"/>
      <c r="D141" s="1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2"/>
      <c r="AF141" s="2"/>
    </row>
    <row r="142" spans="1:32" ht="15.75" customHeight="1" x14ac:dyDescent="0.2">
      <c r="A142" s="1"/>
      <c r="B142" s="126"/>
      <c r="C142" s="126"/>
      <c r="D142" s="1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2"/>
      <c r="AF142" s="2"/>
    </row>
    <row r="143" spans="1:32" ht="15.75" customHeight="1" x14ac:dyDescent="0.2">
      <c r="A143" s="1"/>
      <c r="B143" s="126"/>
      <c r="C143" s="126"/>
      <c r="D143" s="1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2"/>
      <c r="AF143" s="2"/>
    </row>
    <row r="144" spans="1:32" ht="15.75" customHeight="1" x14ac:dyDescent="0.2">
      <c r="A144" s="1"/>
      <c r="B144" s="126"/>
      <c r="C144" s="126"/>
      <c r="D144" s="1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2"/>
      <c r="AF144" s="2"/>
    </row>
    <row r="145" spans="1:32" ht="15.75" customHeight="1" x14ac:dyDescent="0.2">
      <c r="A145" s="1"/>
      <c r="B145" s="126"/>
      <c r="C145" s="126"/>
      <c r="D145" s="1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2"/>
      <c r="AF145" s="2"/>
    </row>
    <row r="146" spans="1:32" ht="15.75" customHeight="1" x14ac:dyDescent="0.2">
      <c r="A146" s="1"/>
      <c r="B146" s="126"/>
      <c r="C146" s="126"/>
      <c r="D146" s="1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2"/>
      <c r="AF146" s="2"/>
    </row>
    <row r="147" spans="1:32" ht="15.75" customHeight="1" x14ac:dyDescent="0.2">
      <c r="A147" s="1"/>
      <c r="B147" s="126"/>
      <c r="C147" s="126"/>
      <c r="D147" s="1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2"/>
      <c r="AF147" s="2"/>
    </row>
    <row r="148" spans="1:32" ht="15.75" customHeight="1" x14ac:dyDescent="0.2">
      <c r="A148" s="1"/>
      <c r="B148" s="126"/>
      <c r="C148" s="126"/>
      <c r="D148" s="1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2"/>
      <c r="AF148" s="2"/>
    </row>
    <row r="149" spans="1:32" ht="15.75" customHeight="1" x14ac:dyDescent="0.2">
      <c r="A149" s="1"/>
      <c r="B149" s="126"/>
      <c r="C149" s="126"/>
      <c r="D149" s="1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2"/>
      <c r="AF149" s="2"/>
    </row>
    <row r="150" spans="1:32" ht="15.75" customHeight="1" x14ac:dyDescent="0.2">
      <c r="A150" s="1"/>
      <c r="B150" s="126"/>
      <c r="C150" s="126"/>
      <c r="D150" s="1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2"/>
      <c r="AF150" s="2"/>
    </row>
    <row r="151" spans="1:32" ht="15.75" customHeight="1" x14ac:dyDescent="0.2">
      <c r="A151" s="1"/>
      <c r="B151" s="126"/>
      <c r="C151" s="126"/>
      <c r="D151" s="1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2"/>
      <c r="AF151" s="2"/>
    </row>
    <row r="152" spans="1:32" ht="15.75" customHeight="1" x14ac:dyDescent="0.2">
      <c r="A152" s="1"/>
      <c r="B152" s="126"/>
      <c r="C152" s="126"/>
      <c r="D152" s="1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2"/>
      <c r="AF152" s="2"/>
    </row>
    <row r="153" spans="1:32" ht="15.75" customHeight="1" x14ac:dyDescent="0.2">
      <c r="A153" s="1"/>
      <c r="B153" s="126"/>
      <c r="C153" s="126"/>
      <c r="D153" s="1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2"/>
      <c r="AF153" s="2"/>
    </row>
    <row r="154" spans="1:32" ht="15.75" customHeight="1" x14ac:dyDescent="0.2">
      <c r="A154" s="1"/>
      <c r="B154" s="126"/>
      <c r="C154" s="126"/>
      <c r="D154" s="1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2"/>
      <c r="AF154" s="2"/>
    </row>
    <row r="155" spans="1:32" ht="15.75" customHeight="1" x14ac:dyDescent="0.2">
      <c r="A155" s="1"/>
      <c r="B155" s="126"/>
      <c r="C155" s="126"/>
      <c r="D155" s="1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2"/>
      <c r="AF155" s="2"/>
    </row>
    <row r="156" spans="1:32" ht="15.75" customHeight="1" x14ac:dyDescent="0.2">
      <c r="A156" s="1"/>
      <c r="B156" s="126"/>
      <c r="C156" s="126"/>
      <c r="D156" s="1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2"/>
      <c r="AF156" s="2"/>
    </row>
    <row r="157" spans="1:32" ht="15.75" customHeight="1" x14ac:dyDescent="0.2">
      <c r="A157" s="1"/>
      <c r="B157" s="126"/>
      <c r="C157" s="126"/>
      <c r="D157" s="1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2"/>
      <c r="AF157" s="2"/>
    </row>
    <row r="158" spans="1:32" ht="15.75" customHeight="1" x14ac:dyDescent="0.2">
      <c r="A158" s="1"/>
      <c r="B158" s="126"/>
      <c r="C158" s="126"/>
      <c r="D158" s="1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2"/>
      <c r="AF158" s="2"/>
    </row>
    <row r="159" spans="1:32" ht="15.75" customHeight="1" x14ac:dyDescent="0.2">
      <c r="A159" s="1"/>
      <c r="B159" s="126"/>
      <c r="C159" s="126"/>
      <c r="D159" s="1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2"/>
      <c r="AF159" s="2"/>
    </row>
    <row r="160" spans="1:32" ht="15.75" customHeight="1" x14ac:dyDescent="0.2">
      <c r="A160" s="1"/>
      <c r="B160" s="126"/>
      <c r="C160" s="126"/>
      <c r="D160" s="1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2"/>
      <c r="AF160" s="2"/>
    </row>
    <row r="161" spans="1:32" ht="15.75" customHeight="1" x14ac:dyDescent="0.2">
      <c r="A161" s="1"/>
      <c r="B161" s="126"/>
      <c r="C161" s="126"/>
      <c r="D161" s="1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2"/>
      <c r="AF161" s="2"/>
    </row>
    <row r="162" spans="1:32" ht="15.75" customHeight="1" x14ac:dyDescent="0.2">
      <c r="A162" s="1"/>
      <c r="B162" s="126"/>
      <c r="C162" s="126"/>
      <c r="D162" s="1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2"/>
      <c r="AF162" s="2"/>
    </row>
    <row r="163" spans="1:32" ht="15.75" customHeight="1" x14ac:dyDescent="0.2">
      <c r="A163" s="1"/>
      <c r="B163" s="126"/>
      <c r="C163" s="126"/>
      <c r="D163" s="1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2"/>
      <c r="AF163" s="2"/>
    </row>
    <row r="164" spans="1:32" ht="15.75" customHeight="1" x14ac:dyDescent="0.2">
      <c r="A164" s="1"/>
      <c r="B164" s="126"/>
      <c r="C164" s="126"/>
      <c r="D164" s="1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2"/>
      <c r="AF164" s="2"/>
    </row>
    <row r="165" spans="1:32" ht="15.75" customHeight="1" x14ac:dyDescent="0.2">
      <c r="A165" s="1"/>
      <c r="B165" s="126"/>
      <c r="C165" s="126"/>
      <c r="D165" s="1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2"/>
      <c r="AF165" s="2"/>
    </row>
    <row r="166" spans="1:32" ht="15.75" customHeight="1" x14ac:dyDescent="0.2">
      <c r="A166" s="1"/>
      <c r="B166" s="126"/>
      <c r="C166" s="126"/>
      <c r="D166" s="1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2"/>
      <c r="AF166" s="2"/>
    </row>
    <row r="167" spans="1:32" ht="15.75" customHeight="1" x14ac:dyDescent="0.2">
      <c r="A167" s="1"/>
      <c r="B167" s="126"/>
      <c r="C167" s="126"/>
      <c r="D167" s="1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2"/>
      <c r="AF167" s="2"/>
    </row>
    <row r="168" spans="1:32" ht="15.75" customHeight="1" x14ac:dyDescent="0.2">
      <c r="A168" s="1"/>
      <c r="B168" s="126"/>
      <c r="C168" s="126"/>
      <c r="D168" s="1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2"/>
      <c r="AF168" s="2"/>
    </row>
    <row r="169" spans="1:32" ht="15.75" customHeight="1" x14ac:dyDescent="0.2">
      <c r="A169" s="1"/>
      <c r="B169" s="126"/>
      <c r="C169" s="126"/>
      <c r="D169" s="1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2"/>
      <c r="AF169" s="2"/>
    </row>
    <row r="170" spans="1:32" ht="15.75" customHeight="1" x14ac:dyDescent="0.2">
      <c r="A170" s="1"/>
      <c r="B170" s="126"/>
      <c r="C170" s="126"/>
      <c r="D170" s="1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2"/>
      <c r="AF170" s="2"/>
    </row>
    <row r="171" spans="1:32" ht="15.75" customHeight="1" x14ac:dyDescent="0.2">
      <c r="A171" s="1"/>
      <c r="B171" s="126"/>
      <c r="C171" s="126"/>
      <c r="D171" s="1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2"/>
      <c r="AF171" s="2"/>
    </row>
    <row r="172" spans="1:32" ht="15.75" customHeight="1" x14ac:dyDescent="0.2">
      <c r="A172" s="1"/>
      <c r="B172" s="126"/>
      <c r="C172" s="126"/>
      <c r="D172" s="1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2"/>
      <c r="AF172" s="2"/>
    </row>
    <row r="173" spans="1:32" ht="15.75" customHeight="1" x14ac:dyDescent="0.2">
      <c r="A173" s="1"/>
      <c r="B173" s="126"/>
      <c r="C173" s="126"/>
      <c r="D173" s="1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2"/>
      <c r="AF173" s="2"/>
    </row>
    <row r="174" spans="1:32" ht="15.75" customHeight="1" x14ac:dyDescent="0.2">
      <c r="A174" s="1"/>
      <c r="B174" s="126"/>
      <c r="C174" s="126"/>
      <c r="D174" s="1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2"/>
      <c r="AF174" s="2"/>
    </row>
    <row r="175" spans="1:32" ht="15.75" customHeight="1" x14ac:dyDescent="0.2">
      <c r="A175" s="1"/>
      <c r="B175" s="126"/>
      <c r="C175" s="126"/>
      <c r="D175" s="13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2"/>
      <c r="AF175" s="2"/>
    </row>
    <row r="176" spans="1:32" ht="15.75" customHeight="1" x14ac:dyDescent="0.2">
      <c r="A176" s="1"/>
      <c r="B176" s="126"/>
      <c r="C176" s="126"/>
      <c r="D176" s="13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2"/>
      <c r="AF176" s="2"/>
    </row>
    <row r="177" spans="1:32" ht="15.75" customHeight="1" x14ac:dyDescent="0.2">
      <c r="A177" s="1"/>
      <c r="B177" s="126"/>
      <c r="C177" s="126"/>
      <c r="D177" s="13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2"/>
      <c r="AF177" s="2"/>
    </row>
    <row r="178" spans="1:32" ht="15.75" customHeight="1" x14ac:dyDescent="0.2">
      <c r="A178" s="1"/>
      <c r="B178" s="126"/>
      <c r="C178" s="126"/>
      <c r="D178" s="13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2"/>
      <c r="AF178" s="2"/>
    </row>
    <row r="179" spans="1:32" ht="15.75" customHeight="1" x14ac:dyDescent="0.2">
      <c r="A179" s="1"/>
      <c r="B179" s="126"/>
      <c r="C179" s="126"/>
      <c r="D179" s="13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2"/>
      <c r="AF179" s="2"/>
    </row>
    <row r="180" spans="1:32" ht="15.75" customHeight="1" x14ac:dyDescent="0.2">
      <c r="A180" s="1"/>
      <c r="B180" s="126"/>
      <c r="C180" s="126"/>
      <c r="D180" s="13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2"/>
      <c r="AF180" s="2"/>
    </row>
    <row r="181" spans="1:32" ht="15.75" customHeight="1" x14ac:dyDescent="0.2">
      <c r="A181" s="1"/>
      <c r="B181" s="126"/>
      <c r="C181" s="126"/>
      <c r="D181" s="13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2"/>
      <c r="AF181" s="2"/>
    </row>
    <row r="182" spans="1:32" ht="15.75" customHeight="1" x14ac:dyDescent="0.2">
      <c r="A182" s="1"/>
      <c r="B182" s="126"/>
      <c r="C182" s="126"/>
      <c r="D182" s="13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2"/>
      <c r="AF182" s="2"/>
    </row>
    <row r="183" spans="1:32" ht="15.75" customHeight="1" x14ac:dyDescent="0.2">
      <c r="A183" s="1"/>
      <c r="B183" s="126"/>
      <c r="C183" s="126"/>
      <c r="D183" s="13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2"/>
      <c r="AF183" s="2"/>
    </row>
    <row r="184" spans="1:32" ht="15.75" customHeight="1" x14ac:dyDescent="0.2">
      <c r="A184" s="1"/>
      <c r="B184" s="126"/>
      <c r="C184" s="126"/>
      <c r="D184" s="13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2"/>
      <c r="AF184" s="2"/>
    </row>
    <row r="185" spans="1:32" ht="15.75" customHeight="1" x14ac:dyDescent="0.2">
      <c r="A185" s="1"/>
      <c r="B185" s="126"/>
      <c r="C185" s="126"/>
      <c r="D185" s="13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2"/>
      <c r="AF185" s="2"/>
    </row>
    <row r="186" spans="1:32" ht="15.75" customHeight="1" x14ac:dyDescent="0.2">
      <c r="A186" s="1"/>
      <c r="B186" s="126"/>
      <c r="C186" s="126"/>
      <c r="D186" s="13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2"/>
      <c r="AF186" s="2"/>
    </row>
    <row r="187" spans="1:32" ht="15.75" customHeight="1" x14ac:dyDescent="0.2">
      <c r="A187" s="1"/>
      <c r="B187" s="126"/>
      <c r="C187" s="126"/>
      <c r="D187" s="13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2"/>
      <c r="AF187" s="2"/>
    </row>
    <row r="188" spans="1:32" ht="15.75" customHeight="1" x14ac:dyDescent="0.2">
      <c r="A188" s="1"/>
      <c r="B188" s="126"/>
      <c r="C188" s="126"/>
      <c r="D188" s="13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2"/>
      <c r="AF188" s="2"/>
    </row>
    <row r="189" spans="1:32" ht="15.75" customHeight="1" x14ac:dyDescent="0.2">
      <c r="A189" s="1"/>
      <c r="B189" s="126"/>
      <c r="C189" s="126"/>
      <c r="D189" s="13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2"/>
      <c r="AF189" s="2"/>
    </row>
    <row r="190" spans="1:32" ht="15.75" customHeight="1" x14ac:dyDescent="0.2">
      <c r="A190" s="1"/>
      <c r="B190" s="126"/>
      <c r="C190" s="126"/>
      <c r="D190" s="13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2"/>
      <c r="AF190" s="2"/>
    </row>
    <row r="191" spans="1:32" ht="15.75" customHeight="1" x14ac:dyDescent="0.2">
      <c r="A191" s="1"/>
      <c r="B191" s="126"/>
      <c r="C191" s="126"/>
      <c r="D191" s="13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2"/>
      <c r="AF191" s="2"/>
    </row>
    <row r="192" spans="1:32" ht="15.75" customHeight="1" x14ac:dyDescent="0.2">
      <c r="A192" s="1"/>
      <c r="B192" s="126"/>
      <c r="C192" s="126"/>
      <c r="D192" s="13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2"/>
      <c r="AF192" s="2"/>
    </row>
    <row r="193" spans="1:32" ht="15.75" customHeight="1" x14ac:dyDescent="0.2">
      <c r="A193" s="1"/>
      <c r="B193" s="126"/>
      <c r="C193" s="126"/>
      <c r="D193" s="13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2"/>
      <c r="AF193" s="2"/>
    </row>
    <row r="194" spans="1:32" ht="15.75" customHeight="1" x14ac:dyDescent="0.2">
      <c r="A194" s="1"/>
      <c r="B194" s="126"/>
      <c r="C194" s="126"/>
      <c r="D194" s="13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2"/>
      <c r="AF194" s="2"/>
    </row>
    <row r="195" spans="1:32" ht="15.75" customHeight="1" x14ac:dyDescent="0.2">
      <c r="A195" s="1"/>
      <c r="B195" s="126"/>
      <c r="C195" s="126"/>
      <c r="D195" s="13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2"/>
      <c r="AF195" s="2"/>
    </row>
    <row r="196" spans="1:32" ht="15.75" customHeight="1" x14ac:dyDescent="0.2">
      <c r="A196" s="1"/>
      <c r="B196" s="126"/>
      <c r="C196" s="126"/>
      <c r="D196" s="13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2"/>
      <c r="AF196" s="2"/>
    </row>
    <row r="197" spans="1:32" ht="15.75" customHeight="1" x14ac:dyDescent="0.2">
      <c r="A197" s="1"/>
      <c r="B197" s="126"/>
      <c r="C197" s="126"/>
      <c r="D197" s="13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2"/>
      <c r="AF197" s="2"/>
    </row>
    <row r="198" spans="1:32" ht="15.75" customHeight="1" x14ac:dyDescent="0.2">
      <c r="A198" s="1"/>
      <c r="B198" s="126"/>
      <c r="C198" s="126"/>
      <c r="D198" s="13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2"/>
      <c r="AF198" s="2"/>
    </row>
    <row r="199" spans="1:32" ht="15.75" customHeight="1" x14ac:dyDescent="0.2">
      <c r="A199" s="1"/>
      <c r="B199" s="126"/>
      <c r="C199" s="126"/>
      <c r="D199" s="13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2"/>
      <c r="AF199" s="2"/>
    </row>
    <row r="200" spans="1:32" ht="15.75" customHeight="1" x14ac:dyDescent="0.2">
      <c r="A200" s="1"/>
      <c r="B200" s="126"/>
      <c r="C200" s="126"/>
      <c r="D200" s="13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2"/>
      <c r="AF200" s="2"/>
    </row>
    <row r="201" spans="1:32" ht="15.75" customHeight="1" x14ac:dyDescent="0.2">
      <c r="A201" s="1"/>
      <c r="B201" s="126"/>
      <c r="C201" s="126"/>
      <c r="D201" s="13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2"/>
      <c r="AF201" s="2"/>
    </row>
    <row r="202" spans="1:32" ht="15.75" customHeight="1" x14ac:dyDescent="0.2">
      <c r="A202" s="1"/>
      <c r="B202" s="126"/>
      <c r="C202" s="126"/>
      <c r="D202" s="13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2"/>
      <c r="AF202" s="2"/>
    </row>
    <row r="203" spans="1:32" ht="15.75" customHeight="1" x14ac:dyDescent="0.2">
      <c r="A203" s="1"/>
      <c r="B203" s="126"/>
      <c r="C203" s="126"/>
      <c r="D203" s="13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2"/>
      <c r="AF203" s="2"/>
    </row>
    <row r="204" spans="1:32" ht="15.75" customHeight="1" x14ac:dyDescent="0.2">
      <c r="A204" s="1"/>
      <c r="B204" s="126"/>
      <c r="C204" s="126"/>
      <c r="D204" s="13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2"/>
      <c r="AF204" s="2"/>
    </row>
    <row r="205" spans="1:32" ht="15.75" customHeight="1" x14ac:dyDescent="0.2">
      <c r="A205" s="1"/>
      <c r="B205" s="126"/>
      <c r="C205" s="126"/>
      <c r="D205" s="13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2"/>
      <c r="AF205" s="2"/>
    </row>
    <row r="206" spans="1:32" ht="15.75" customHeight="1" x14ac:dyDescent="0.2">
      <c r="A206" s="1"/>
      <c r="B206" s="126"/>
      <c r="C206" s="126"/>
      <c r="D206" s="13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2"/>
      <c r="AF206" s="2"/>
    </row>
    <row r="207" spans="1:32" ht="15.75" customHeight="1" x14ac:dyDescent="0.2">
      <c r="A207" s="1"/>
      <c r="B207" s="126"/>
      <c r="C207" s="126"/>
      <c r="D207" s="13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2"/>
      <c r="AF207" s="2"/>
    </row>
    <row r="208" spans="1:32" ht="15.75" customHeight="1" x14ac:dyDescent="0.2">
      <c r="A208" s="1"/>
      <c r="B208" s="126"/>
      <c r="C208" s="126"/>
      <c r="D208" s="13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2"/>
      <c r="AF208" s="2"/>
    </row>
    <row r="209" spans="1:32" ht="15.75" customHeight="1" x14ac:dyDescent="0.2">
      <c r="A209" s="1"/>
      <c r="B209" s="126"/>
      <c r="C209" s="126"/>
      <c r="D209" s="13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2"/>
      <c r="AF209" s="2"/>
    </row>
    <row r="210" spans="1:32" ht="15.75" customHeight="1" x14ac:dyDescent="0.2">
      <c r="A210" s="1"/>
      <c r="B210" s="126"/>
      <c r="C210" s="126"/>
      <c r="D210" s="13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2"/>
      <c r="AF210" s="2"/>
    </row>
    <row r="211" spans="1:32" ht="15.75" customHeight="1" x14ac:dyDescent="0.2">
      <c r="A211" s="1"/>
      <c r="B211" s="126"/>
      <c r="C211" s="126"/>
      <c r="D211" s="13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2"/>
      <c r="AF211" s="2"/>
    </row>
    <row r="212" spans="1:32" ht="15.75" customHeight="1" x14ac:dyDescent="0.2">
      <c r="A212" s="1"/>
      <c r="B212" s="126"/>
      <c r="C212" s="126"/>
      <c r="D212" s="13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2"/>
      <c r="AF212" s="2"/>
    </row>
    <row r="213" spans="1:32" ht="15.75" customHeight="1" x14ac:dyDescent="0.2">
      <c r="A213" s="1"/>
      <c r="B213" s="126"/>
      <c r="C213" s="126"/>
      <c r="D213" s="13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2"/>
      <c r="AF213" s="2"/>
    </row>
    <row r="214" spans="1:32" ht="15.75" customHeight="1" x14ac:dyDescent="0.2">
      <c r="A214" s="1"/>
      <c r="B214" s="126"/>
      <c r="C214" s="126"/>
      <c r="D214" s="13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2"/>
      <c r="AF214" s="2"/>
    </row>
    <row r="215" spans="1:32" ht="15.75" customHeight="1" x14ac:dyDescent="0.2">
      <c r="A215" s="1"/>
      <c r="B215" s="126"/>
      <c r="C215" s="126"/>
      <c r="D215" s="13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2"/>
      <c r="AF215" s="2"/>
    </row>
    <row r="216" spans="1:32" ht="15.75" customHeight="1" x14ac:dyDescent="0.2">
      <c r="A216" s="1"/>
      <c r="B216" s="126"/>
      <c r="C216" s="126"/>
      <c r="D216" s="13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2"/>
      <c r="AF216" s="2"/>
    </row>
    <row r="217" spans="1:32" ht="15.75" customHeight="1" x14ac:dyDescent="0.2">
      <c r="A217" s="1"/>
      <c r="B217" s="126"/>
      <c r="C217" s="126"/>
      <c r="D217" s="13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2"/>
      <c r="AF217" s="2"/>
    </row>
    <row r="218" spans="1:32" ht="15.75" customHeight="1" x14ac:dyDescent="0.2">
      <c r="A218" s="1"/>
      <c r="B218" s="126"/>
      <c r="C218" s="126"/>
      <c r="D218" s="13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2"/>
      <c r="AF218" s="2"/>
    </row>
    <row r="219" spans="1:32" ht="15.75" customHeight="1" x14ac:dyDescent="0.2">
      <c r="A219" s="1"/>
      <c r="B219" s="126"/>
      <c r="C219" s="126"/>
      <c r="D219" s="13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2"/>
      <c r="AF219" s="2"/>
    </row>
    <row r="220" spans="1:32" ht="15.75" customHeight="1" x14ac:dyDescent="0.2">
      <c r="A220" s="1"/>
      <c r="B220" s="126"/>
      <c r="C220" s="126"/>
      <c r="D220" s="13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2"/>
      <c r="AF220" s="2"/>
    </row>
    <row r="221" spans="1:32" ht="15.75" customHeight="1" x14ac:dyDescent="0.2">
      <c r="A221" s="1"/>
      <c r="B221" s="126"/>
      <c r="C221" s="126"/>
      <c r="D221" s="13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2"/>
      <c r="AF221" s="2"/>
    </row>
    <row r="222" spans="1:32" ht="15.75" customHeight="1" x14ac:dyDescent="0.2">
      <c r="A222" s="1"/>
      <c r="B222" s="126"/>
      <c r="C222" s="126"/>
      <c r="D222" s="13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2"/>
      <c r="AF222" s="2"/>
    </row>
    <row r="223" spans="1:32" ht="15.75" customHeight="1" x14ac:dyDescent="0.2">
      <c r="A223" s="1"/>
      <c r="B223" s="126"/>
      <c r="C223" s="126"/>
      <c r="D223" s="13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2"/>
      <c r="AF223" s="2"/>
    </row>
    <row r="224" spans="1:32" ht="15.75" customHeight="1" x14ac:dyDescent="0.2">
      <c r="A224" s="1"/>
      <c r="B224" s="126"/>
      <c r="C224" s="126"/>
      <c r="D224" s="13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2"/>
      <c r="AF224" s="2"/>
    </row>
    <row r="225" spans="1:32" ht="15.75" customHeight="1" x14ac:dyDescent="0.2">
      <c r="A225" s="1"/>
      <c r="B225" s="126"/>
      <c r="C225" s="126"/>
      <c r="D225" s="13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2"/>
      <c r="AF225" s="2"/>
    </row>
    <row r="226" spans="1:32" ht="15.75" customHeight="1" x14ac:dyDescent="0.2">
      <c r="A226" s="1"/>
      <c r="B226" s="126"/>
      <c r="C226" s="126"/>
      <c r="D226" s="13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2"/>
      <c r="AF226" s="2"/>
    </row>
    <row r="227" spans="1:32" ht="15.75" customHeight="1" x14ac:dyDescent="0.2">
      <c r="A227" s="1"/>
      <c r="B227" s="126"/>
      <c r="C227" s="126"/>
      <c r="D227" s="13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2"/>
      <c r="AF227" s="2"/>
    </row>
    <row r="228" spans="1:32" ht="15.75" customHeight="1" x14ac:dyDescent="0.2">
      <c r="A228" s="1"/>
      <c r="B228" s="126"/>
      <c r="C228" s="126"/>
      <c r="D228" s="13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2"/>
      <c r="AF228" s="2"/>
    </row>
    <row r="229" spans="1:32" ht="15.75" customHeight="1" x14ac:dyDescent="0.2">
      <c r="A229" s="1"/>
      <c r="B229" s="126"/>
      <c r="C229" s="126"/>
      <c r="D229" s="13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2"/>
      <c r="AF229" s="2"/>
    </row>
    <row r="230" spans="1:32" ht="15.75" customHeight="1" x14ac:dyDescent="0.2">
      <c r="A230" s="1"/>
      <c r="B230" s="126"/>
      <c r="C230" s="126"/>
      <c r="D230" s="13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2"/>
      <c r="AF230" s="2"/>
    </row>
    <row r="231" spans="1:32" ht="15.75" customHeight="1" x14ac:dyDescent="0.2">
      <c r="A231" s="1"/>
      <c r="B231" s="126"/>
      <c r="C231" s="126"/>
      <c r="D231" s="13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2"/>
      <c r="AF231" s="2"/>
    </row>
    <row r="232" spans="1:32" ht="15.75" customHeight="1" x14ac:dyDescent="0.2">
      <c r="A232" s="1"/>
      <c r="B232" s="126"/>
      <c r="C232" s="126"/>
      <c r="D232" s="13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2"/>
      <c r="AF232" s="2"/>
    </row>
    <row r="233" spans="1:32" ht="15.75" customHeight="1" x14ac:dyDescent="0.2">
      <c r="A233" s="1"/>
      <c r="B233" s="126"/>
      <c r="C233" s="126"/>
      <c r="D233" s="13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2"/>
      <c r="AF233" s="2"/>
    </row>
    <row r="234" spans="1:32" ht="15.75" customHeight="1" x14ac:dyDescent="0.2">
      <c r="A234" s="1"/>
      <c r="B234" s="126"/>
      <c r="C234" s="126"/>
      <c r="D234" s="13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2"/>
      <c r="AF234" s="2"/>
    </row>
    <row r="235" spans="1:32" ht="15.75" customHeight="1" x14ac:dyDescent="0.2">
      <c r="A235" s="1"/>
      <c r="B235" s="126"/>
      <c r="C235" s="126"/>
      <c r="D235" s="13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2"/>
      <c r="AF235" s="2"/>
    </row>
    <row r="236" spans="1:32" ht="15.75" customHeight="1" x14ac:dyDescent="0.2">
      <c r="A236" s="1"/>
      <c r="B236" s="126"/>
      <c r="C236" s="126"/>
      <c r="D236" s="13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2"/>
      <c r="AF236" s="2"/>
    </row>
    <row r="237" spans="1:32" ht="15.75" customHeight="1" x14ac:dyDescent="0.2">
      <c r="A237" s="1"/>
      <c r="B237" s="126"/>
      <c r="C237" s="126"/>
      <c r="D237" s="13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2"/>
      <c r="AF237" s="2"/>
    </row>
    <row r="238" spans="1:32" ht="15.75" customHeight="1" x14ac:dyDescent="0.2">
      <c r="A238" s="1"/>
      <c r="B238" s="126"/>
      <c r="C238" s="126"/>
      <c r="D238" s="13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2"/>
      <c r="AF238" s="2"/>
    </row>
    <row r="239" spans="1:32" ht="15.75" customHeight="1" x14ac:dyDescent="0.2">
      <c r="A239" s="1"/>
      <c r="B239" s="126"/>
      <c r="C239" s="126"/>
      <c r="D239" s="13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2"/>
      <c r="AF239" s="2"/>
    </row>
    <row r="240" spans="1:32" ht="15.75" customHeight="1" x14ac:dyDescent="0.2">
      <c r="A240" s="1"/>
      <c r="B240" s="126"/>
      <c r="C240" s="126"/>
      <c r="D240" s="13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2"/>
      <c r="AF240" s="2"/>
    </row>
    <row r="241" spans="1:32" ht="15.75" customHeight="1" x14ac:dyDescent="0.2">
      <c r="A241" s="1"/>
      <c r="B241" s="126"/>
      <c r="C241" s="126"/>
      <c r="D241" s="13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2"/>
      <c r="AF241" s="2"/>
    </row>
    <row r="242" spans="1:32" ht="15.75" customHeight="1" x14ac:dyDescent="0.2">
      <c r="A242" s="1"/>
      <c r="B242" s="126"/>
      <c r="C242" s="126"/>
      <c r="D242" s="13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2"/>
      <c r="AF242" s="2"/>
    </row>
    <row r="243" spans="1:32" ht="15.75" customHeight="1" x14ac:dyDescent="0.2">
      <c r="A243" s="1"/>
      <c r="B243" s="126"/>
      <c r="C243" s="126"/>
      <c r="D243" s="13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2"/>
      <c r="AF243" s="2"/>
    </row>
    <row r="244" spans="1:32" ht="15.75" customHeight="1" x14ac:dyDescent="0.2">
      <c r="A244" s="1"/>
      <c r="B244" s="126"/>
      <c r="C244" s="126"/>
      <c r="D244" s="13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2"/>
      <c r="AF244" s="2"/>
    </row>
    <row r="245" spans="1:32" ht="15.75" customHeight="1" x14ac:dyDescent="0.2">
      <c r="A245" s="1"/>
      <c r="B245" s="126"/>
      <c r="C245" s="126"/>
      <c r="D245" s="13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2"/>
      <c r="AF245" s="2"/>
    </row>
    <row r="246" spans="1:32" ht="15.75" customHeight="1" x14ac:dyDescent="0.2">
      <c r="A246" s="1"/>
      <c r="B246" s="126"/>
      <c r="C246" s="126"/>
      <c r="D246" s="13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2"/>
      <c r="AF246" s="2"/>
    </row>
    <row r="247" spans="1:32" ht="15.75" customHeight="1" x14ac:dyDescent="0.2">
      <c r="A247" s="1"/>
      <c r="B247" s="126"/>
      <c r="C247" s="126"/>
      <c r="D247" s="13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2"/>
      <c r="AF247" s="2"/>
    </row>
    <row r="248" spans="1:32" ht="15.75" customHeight="1" x14ac:dyDescent="0.2">
      <c r="A248" s="1"/>
      <c r="B248" s="126"/>
      <c r="C248" s="126"/>
      <c r="D248" s="13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2"/>
      <c r="AF248" s="2"/>
    </row>
    <row r="249" spans="1:32" ht="15.75" customHeight="1" x14ac:dyDescent="0.2">
      <c r="A249" s="1"/>
      <c r="B249" s="126"/>
      <c r="C249" s="126"/>
      <c r="D249" s="13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2"/>
      <c r="AF249" s="2"/>
    </row>
    <row r="250" spans="1:32" ht="15.75" customHeight="1" x14ac:dyDescent="0.2">
      <c r="A250" s="1"/>
      <c r="B250" s="126"/>
      <c r="C250" s="126"/>
      <c r="D250" s="13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2"/>
      <c r="AF250" s="2"/>
    </row>
    <row r="251" spans="1:32" ht="15.75" customHeight="1" x14ac:dyDescent="0.2">
      <c r="A251" s="1"/>
      <c r="B251" s="126"/>
      <c r="C251" s="126"/>
      <c r="D251" s="13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2"/>
      <c r="AF251" s="2"/>
    </row>
    <row r="252" spans="1:32" ht="15.75" customHeight="1" x14ac:dyDescent="0.2">
      <c r="A252" s="1"/>
      <c r="B252" s="126"/>
      <c r="C252" s="126"/>
      <c r="D252" s="13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2"/>
      <c r="AF252" s="2"/>
    </row>
    <row r="253" spans="1:32" ht="15.75" customHeight="1" x14ac:dyDescent="0.2">
      <c r="A253" s="1"/>
      <c r="B253" s="126"/>
      <c r="C253" s="126"/>
      <c r="D253" s="13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2"/>
      <c r="AF253" s="2"/>
    </row>
    <row r="254" spans="1:32" ht="15.75" customHeight="1" x14ac:dyDescent="0.2">
      <c r="A254" s="1"/>
      <c r="B254" s="126"/>
      <c r="C254" s="126"/>
      <c r="D254" s="13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2"/>
      <c r="AF254" s="2"/>
    </row>
    <row r="255" spans="1:32" ht="15.75" customHeight="1" x14ac:dyDescent="0.2">
      <c r="A255" s="1"/>
      <c r="B255" s="126"/>
      <c r="C255" s="126"/>
      <c r="D255" s="13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2"/>
      <c r="AF255" s="2"/>
    </row>
    <row r="256" spans="1:32" ht="15.75" customHeight="1" x14ac:dyDescent="0.2">
      <c r="A256" s="1"/>
      <c r="B256" s="126"/>
      <c r="C256" s="126"/>
      <c r="D256" s="13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2"/>
      <c r="AF256" s="2"/>
    </row>
    <row r="257" spans="1:32" ht="15.75" customHeight="1" x14ac:dyDescent="0.2">
      <c r="A257" s="1"/>
      <c r="B257" s="126"/>
      <c r="C257" s="126"/>
      <c r="D257" s="13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2"/>
      <c r="AF257" s="2"/>
    </row>
    <row r="258" spans="1:32" ht="15.75" customHeight="1" x14ac:dyDescent="0.2">
      <c r="A258" s="1"/>
      <c r="B258" s="126"/>
      <c r="C258" s="126"/>
      <c r="D258" s="13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2"/>
      <c r="AF258" s="2"/>
    </row>
    <row r="259" spans="1:32" ht="15.75" customHeight="1" x14ac:dyDescent="0.2">
      <c r="A259" s="1"/>
      <c r="B259" s="126"/>
      <c r="C259" s="126"/>
      <c r="D259" s="13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2"/>
      <c r="AF259" s="2"/>
    </row>
    <row r="260" spans="1:32" ht="15.75" customHeight="1" x14ac:dyDescent="0.2">
      <c r="A260" s="1"/>
      <c r="B260" s="126"/>
      <c r="C260" s="126"/>
      <c r="D260" s="13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2"/>
      <c r="AF260" s="2"/>
    </row>
    <row r="261" spans="1:32" ht="15.75" customHeight="1" x14ac:dyDescent="0.2">
      <c r="A261" s="1"/>
      <c r="B261" s="126"/>
      <c r="C261" s="126"/>
      <c r="D261" s="13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2"/>
      <c r="AF261" s="2"/>
    </row>
    <row r="262" spans="1:32" ht="15.75" customHeight="1" x14ac:dyDescent="0.2">
      <c r="A262" s="1"/>
      <c r="B262" s="126"/>
      <c r="C262" s="126"/>
      <c r="D262" s="13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2"/>
      <c r="AF262" s="2"/>
    </row>
    <row r="263" spans="1:32" ht="15.75" customHeight="1" x14ac:dyDescent="0.2">
      <c r="A263" s="1"/>
      <c r="B263" s="126"/>
      <c r="C263" s="126"/>
      <c r="D263" s="13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2"/>
      <c r="AF263" s="2"/>
    </row>
    <row r="264" spans="1:32" ht="15.75" customHeight="1" x14ac:dyDescent="0.2">
      <c r="A264" s="1"/>
      <c r="B264" s="126"/>
      <c r="C264" s="126"/>
      <c r="D264" s="13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2"/>
      <c r="AF264" s="2"/>
    </row>
    <row r="265" spans="1:32" ht="15.75" customHeight="1" x14ac:dyDescent="0.2">
      <c r="A265" s="1"/>
      <c r="B265" s="126"/>
      <c r="C265" s="126"/>
      <c r="D265" s="13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2"/>
      <c r="AF265" s="2"/>
    </row>
    <row r="266" spans="1:32" ht="15.75" customHeight="1" x14ac:dyDescent="0.2">
      <c r="A266" s="1"/>
      <c r="B266" s="126"/>
      <c r="C266" s="126"/>
      <c r="D266" s="13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2"/>
      <c r="AF266" s="2"/>
    </row>
    <row r="267" spans="1:32" ht="15.75" customHeight="1" x14ac:dyDescent="0.2">
      <c r="A267" s="1"/>
      <c r="B267" s="126"/>
      <c r="C267" s="126"/>
      <c r="D267" s="13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2"/>
      <c r="AF267" s="2"/>
    </row>
    <row r="268" spans="1:32" ht="15.75" customHeight="1" x14ac:dyDescent="0.2">
      <c r="A268" s="1"/>
      <c r="B268" s="126"/>
      <c r="C268" s="126"/>
      <c r="D268" s="13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2"/>
      <c r="AF268" s="2"/>
    </row>
    <row r="269" spans="1:32" ht="15.75" customHeight="1" x14ac:dyDescent="0.2">
      <c r="A269" s="1"/>
      <c r="B269" s="126"/>
      <c r="C269" s="126"/>
      <c r="D269" s="13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2"/>
      <c r="AF269" s="2"/>
    </row>
    <row r="270" spans="1:32" ht="15.75" customHeight="1" x14ac:dyDescent="0.2">
      <c r="A270" s="1"/>
      <c r="B270" s="126"/>
      <c r="C270" s="126"/>
      <c r="D270" s="13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2"/>
      <c r="AF270" s="2"/>
    </row>
    <row r="271" spans="1:32" ht="15.75" customHeight="1" x14ac:dyDescent="0.2">
      <c r="A271" s="1"/>
      <c r="B271" s="126"/>
      <c r="C271" s="126"/>
      <c r="D271" s="13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2"/>
      <c r="AF271" s="2"/>
    </row>
    <row r="272" spans="1:32" ht="15.75" customHeight="1" x14ac:dyDescent="0.2">
      <c r="A272" s="1"/>
      <c r="B272" s="126"/>
      <c r="C272" s="126"/>
      <c r="D272" s="13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2"/>
      <c r="AF272" s="2"/>
    </row>
    <row r="273" spans="1:32" ht="15.75" customHeight="1" x14ac:dyDescent="0.2">
      <c r="A273" s="1"/>
      <c r="B273" s="126"/>
      <c r="C273" s="126"/>
      <c r="D273" s="13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2"/>
      <c r="AF273" s="2"/>
    </row>
    <row r="274" spans="1:32" ht="15.75" customHeight="1" x14ac:dyDescent="0.2">
      <c r="A274" s="1"/>
      <c r="B274" s="126"/>
      <c r="C274" s="126"/>
      <c r="D274" s="13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2"/>
      <c r="AF274" s="2"/>
    </row>
    <row r="275" spans="1:32" ht="15.75" customHeight="1" x14ac:dyDescent="0.2">
      <c r="A275" s="1"/>
      <c r="B275" s="126"/>
      <c r="C275" s="126"/>
      <c r="D275" s="13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2"/>
      <c r="AF275" s="2"/>
    </row>
    <row r="276" spans="1:32" ht="15.75" customHeight="1" x14ac:dyDescent="0.2">
      <c r="A276" s="1"/>
      <c r="B276" s="126"/>
      <c r="C276" s="126"/>
      <c r="D276" s="13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2"/>
      <c r="AF276" s="2"/>
    </row>
    <row r="277" spans="1:32" ht="15.75" customHeight="1" x14ac:dyDescent="0.2">
      <c r="A277" s="1"/>
      <c r="B277" s="126"/>
      <c r="C277" s="126"/>
      <c r="D277" s="13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2"/>
      <c r="AF277" s="2"/>
    </row>
    <row r="278" spans="1:32" ht="15.75" customHeight="1" x14ac:dyDescent="0.2">
      <c r="A278" s="1"/>
      <c r="B278" s="126"/>
      <c r="C278" s="126"/>
      <c r="D278" s="13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2"/>
      <c r="AF278" s="2"/>
    </row>
    <row r="279" spans="1:32" ht="15.75" customHeight="1" x14ac:dyDescent="0.2">
      <c r="A279" s="1"/>
      <c r="B279" s="126"/>
      <c r="C279" s="126"/>
      <c r="D279" s="13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2"/>
      <c r="AF279" s="2"/>
    </row>
    <row r="280" spans="1:32" ht="15.75" customHeight="1" x14ac:dyDescent="0.2">
      <c r="A280" s="1"/>
      <c r="B280" s="126"/>
      <c r="C280" s="126"/>
      <c r="D280" s="13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2"/>
      <c r="AF280" s="2"/>
    </row>
    <row r="281" spans="1:32" ht="15.75" customHeight="1" x14ac:dyDescent="0.2">
      <c r="A281" s="1"/>
      <c r="B281" s="126"/>
      <c r="C281" s="126"/>
      <c r="D281" s="13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2"/>
      <c r="AF281" s="2"/>
    </row>
    <row r="282" spans="1:32" ht="15.75" customHeight="1" x14ac:dyDescent="0.2">
      <c r="A282" s="1"/>
      <c r="B282" s="126"/>
      <c r="C282" s="126"/>
      <c r="D282" s="13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2"/>
      <c r="AF282" s="2"/>
    </row>
    <row r="283" spans="1:32" ht="15.75" customHeight="1" x14ac:dyDescent="0.2">
      <c r="A283" s="1"/>
      <c r="B283" s="126"/>
      <c r="C283" s="126"/>
      <c r="D283" s="13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2"/>
      <c r="AF283" s="2"/>
    </row>
    <row r="284" spans="1:32" ht="15.75" customHeight="1" x14ac:dyDescent="0.2">
      <c r="A284" s="1"/>
      <c r="B284" s="126"/>
      <c r="C284" s="126"/>
      <c r="D284" s="13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2"/>
      <c r="AF284" s="2"/>
    </row>
    <row r="285" spans="1:32" ht="15.75" customHeight="1" x14ac:dyDescent="0.2">
      <c r="A285" s="1"/>
      <c r="B285" s="126"/>
      <c r="C285" s="126"/>
      <c r="D285" s="13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2"/>
      <c r="AF285" s="2"/>
    </row>
    <row r="286" spans="1:32" ht="15.75" customHeight="1" x14ac:dyDescent="0.2">
      <c r="A286" s="1"/>
      <c r="B286" s="126"/>
      <c r="C286" s="126"/>
      <c r="D286" s="13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2"/>
      <c r="AF286" s="2"/>
    </row>
    <row r="287" spans="1:32" ht="15.75" customHeight="1" x14ac:dyDescent="0.2">
      <c r="A287" s="1"/>
      <c r="B287" s="126"/>
      <c r="C287" s="126"/>
      <c r="D287" s="13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2"/>
      <c r="AF287" s="2"/>
    </row>
    <row r="288" spans="1:32" ht="15.75" customHeight="1" x14ac:dyDescent="0.2">
      <c r="A288" s="1"/>
      <c r="B288" s="126"/>
      <c r="C288" s="126"/>
      <c r="D288" s="13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2"/>
      <c r="AF288" s="2"/>
    </row>
    <row r="289" spans="1:32" ht="15.75" customHeight="1" x14ac:dyDescent="0.2">
      <c r="A289" s="1"/>
      <c r="B289" s="126"/>
      <c r="C289" s="126"/>
      <c r="D289" s="13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2"/>
      <c r="AF289" s="2"/>
    </row>
    <row r="290" spans="1:32" ht="15.75" customHeight="1" x14ac:dyDescent="0.2">
      <c r="A290" s="1"/>
      <c r="B290" s="126"/>
      <c r="C290" s="126"/>
      <c r="D290" s="13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2"/>
      <c r="AF290" s="2"/>
    </row>
    <row r="291" spans="1:32" ht="15.75" customHeight="1" x14ac:dyDescent="0.2">
      <c r="A291" s="1"/>
      <c r="B291" s="126"/>
      <c r="C291" s="126"/>
      <c r="D291" s="13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2"/>
      <c r="AF291" s="2"/>
    </row>
    <row r="292" spans="1:32" ht="15.75" customHeight="1" x14ac:dyDescent="0.2">
      <c r="A292" s="1"/>
      <c r="B292" s="126"/>
      <c r="C292" s="126"/>
      <c r="D292" s="13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2"/>
      <c r="AF292" s="2"/>
    </row>
    <row r="293" spans="1:32" ht="15.75" customHeight="1" x14ac:dyDescent="0.2">
      <c r="A293" s="1"/>
      <c r="B293" s="126"/>
      <c r="C293" s="126"/>
      <c r="D293" s="13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2"/>
      <c r="AF293" s="2"/>
    </row>
    <row r="294" spans="1:32" ht="15.75" customHeight="1" x14ac:dyDescent="0.2">
      <c r="A294" s="1"/>
      <c r="B294" s="126"/>
      <c r="C294" s="126"/>
      <c r="D294" s="13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2"/>
      <c r="AF294" s="2"/>
    </row>
    <row r="295" spans="1:32" ht="15.75" customHeight="1" x14ac:dyDescent="0.2">
      <c r="A295" s="1"/>
      <c r="B295" s="126"/>
      <c r="C295" s="126"/>
      <c r="D295" s="13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2"/>
      <c r="AF295" s="2"/>
    </row>
    <row r="296" spans="1:32" ht="15.75" customHeight="1" x14ac:dyDescent="0.2">
      <c r="A296" s="1"/>
      <c r="B296" s="126"/>
      <c r="C296" s="126"/>
      <c r="D296" s="13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2"/>
      <c r="AF296" s="2"/>
    </row>
    <row r="297" spans="1:32" ht="15.75" customHeight="1" x14ac:dyDescent="0.2">
      <c r="A297" s="1"/>
      <c r="B297" s="126"/>
      <c r="C297" s="126"/>
      <c r="D297" s="13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2"/>
      <c r="AF297" s="2"/>
    </row>
    <row r="298" spans="1:32" ht="15.75" customHeight="1" x14ac:dyDescent="0.2">
      <c r="A298" s="1"/>
      <c r="B298" s="126"/>
      <c r="C298" s="126"/>
      <c r="D298" s="13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2"/>
      <c r="AF298" s="2"/>
    </row>
    <row r="299" spans="1:32" ht="15.75" customHeight="1" x14ac:dyDescent="0.2">
      <c r="A299" s="1"/>
      <c r="B299" s="126"/>
      <c r="C299" s="126"/>
      <c r="D299" s="13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2"/>
      <c r="AF299" s="2"/>
    </row>
    <row r="300" spans="1:32" ht="15.75" customHeight="1" x14ac:dyDescent="0.2">
      <c r="A300" s="1"/>
      <c r="B300" s="126"/>
      <c r="C300" s="126"/>
      <c r="D300" s="13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2"/>
      <c r="AF300" s="2"/>
    </row>
    <row r="301" spans="1:32" ht="15.75" customHeight="1" x14ac:dyDescent="0.2">
      <c r="A301" s="1"/>
      <c r="B301" s="126"/>
      <c r="C301" s="126"/>
      <c r="D301" s="13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2"/>
      <c r="AF301" s="2"/>
    </row>
    <row r="302" spans="1:32" ht="15.75" customHeight="1" x14ac:dyDescent="0.2">
      <c r="A302" s="1"/>
      <c r="B302" s="126"/>
      <c r="C302" s="126"/>
      <c r="D302" s="13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2"/>
      <c r="AF302" s="2"/>
    </row>
    <row r="303" spans="1:32" ht="15.75" customHeight="1" x14ac:dyDescent="0.2">
      <c r="A303" s="1"/>
      <c r="B303" s="126"/>
      <c r="C303" s="126"/>
      <c r="D303" s="12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2"/>
      <c r="AF303" s="2"/>
    </row>
    <row r="304" spans="1:32" ht="15.75" customHeight="1" x14ac:dyDescent="0.2">
      <c r="A304" s="1"/>
      <c r="B304" s="126"/>
      <c r="C304" s="126"/>
      <c r="D304" s="12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2"/>
      <c r="AF304" s="2"/>
    </row>
    <row r="305" spans="1:32" ht="15.75" customHeight="1" x14ac:dyDescent="0.2">
      <c r="A305" s="1"/>
      <c r="B305" s="126"/>
      <c r="C305" s="126"/>
      <c r="D305" s="12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2"/>
      <c r="AF305" s="2"/>
    </row>
    <row r="306" spans="1:32" ht="15.75" customHeight="1" x14ac:dyDescent="0.2">
      <c r="A306" s="1"/>
      <c r="B306" s="126"/>
      <c r="C306" s="126"/>
      <c r="D306" s="12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2"/>
      <c r="AF306" s="2"/>
    </row>
    <row r="307" spans="1:32" ht="15.75" customHeight="1" x14ac:dyDescent="0.2">
      <c r="A307" s="1"/>
      <c r="B307" s="126"/>
      <c r="C307" s="126"/>
      <c r="D307" s="12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2"/>
      <c r="AF307" s="2"/>
    </row>
    <row r="308" spans="1:32" ht="15.75" customHeight="1" x14ac:dyDescent="0.2">
      <c r="A308" s="1"/>
      <c r="B308" s="126"/>
      <c r="C308" s="126"/>
      <c r="D308" s="12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2"/>
      <c r="AF308" s="2"/>
    </row>
    <row r="309" spans="1:32" ht="15.75" customHeight="1" x14ac:dyDescent="0.2">
      <c r="A309" s="1"/>
      <c r="B309" s="126"/>
      <c r="C309" s="126"/>
      <c r="D309" s="12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2"/>
      <c r="AF309" s="2"/>
    </row>
    <row r="310" spans="1:32" ht="15.75" customHeight="1" x14ac:dyDescent="0.2">
      <c r="A310" s="1"/>
      <c r="B310" s="126"/>
      <c r="C310" s="126"/>
      <c r="D310" s="12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2"/>
      <c r="AF310" s="2"/>
    </row>
    <row r="311" spans="1:32" ht="15.75" customHeight="1" x14ac:dyDescent="0.2">
      <c r="A311" s="1"/>
      <c r="B311" s="126"/>
      <c r="C311" s="126"/>
      <c r="D311" s="12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2"/>
      <c r="AF311" s="2"/>
    </row>
    <row r="312" spans="1:32" ht="15.75" customHeight="1" x14ac:dyDescent="0.2">
      <c r="A312" s="1"/>
      <c r="B312" s="126"/>
      <c r="C312" s="126"/>
      <c r="D312" s="12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2"/>
      <c r="AF312" s="2"/>
    </row>
    <row r="313" spans="1:32" ht="15.75" customHeight="1" x14ac:dyDescent="0.2">
      <c r="A313" s="1"/>
      <c r="B313" s="126"/>
      <c r="C313" s="126"/>
      <c r="D313" s="12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2"/>
      <c r="AF313" s="2"/>
    </row>
    <row r="314" spans="1:32" ht="15.75" customHeight="1" x14ac:dyDescent="0.2">
      <c r="A314" s="1"/>
      <c r="B314" s="126"/>
      <c r="C314" s="126"/>
      <c r="D314" s="12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2"/>
      <c r="AF314" s="2"/>
    </row>
    <row r="315" spans="1:32" ht="15.75" customHeight="1" x14ac:dyDescent="0.2">
      <c r="A315" s="1"/>
      <c r="B315" s="126"/>
      <c r="C315" s="126"/>
      <c r="D315" s="12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2"/>
      <c r="AF315" s="2"/>
    </row>
    <row r="316" spans="1:32" ht="15.75" customHeight="1" x14ac:dyDescent="0.2">
      <c r="A316" s="1"/>
      <c r="B316" s="126"/>
      <c r="C316" s="126"/>
      <c r="D316" s="12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2"/>
      <c r="AF316" s="2"/>
    </row>
    <row r="317" spans="1:32" ht="15.75" customHeight="1" x14ac:dyDescent="0.2">
      <c r="A317" s="1"/>
      <c r="B317" s="126"/>
      <c r="C317" s="126"/>
      <c r="D317" s="12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2"/>
      <c r="AF317" s="2"/>
    </row>
    <row r="318" spans="1:32" ht="15.75" customHeight="1" x14ac:dyDescent="0.2">
      <c r="A318" s="1"/>
      <c r="B318" s="126"/>
      <c r="C318" s="126"/>
      <c r="D318" s="12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2"/>
      <c r="AF318" s="2"/>
    </row>
    <row r="319" spans="1:32" ht="15.75" customHeight="1" x14ac:dyDescent="0.2">
      <c r="A319" s="1"/>
      <c r="B319" s="126"/>
      <c r="C319" s="126"/>
      <c r="D319" s="12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2"/>
      <c r="AF319" s="2"/>
    </row>
    <row r="320" spans="1:32" ht="15.75" customHeight="1" x14ac:dyDescent="0.2">
      <c r="A320" s="1"/>
      <c r="B320" s="126"/>
      <c r="C320" s="126"/>
      <c r="D320" s="12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2"/>
      <c r="AF320" s="2"/>
    </row>
    <row r="321" spans="1:32" ht="15.75" customHeight="1" x14ac:dyDescent="0.2">
      <c r="A321" s="1"/>
      <c r="B321" s="126"/>
      <c r="C321" s="126"/>
      <c r="D321" s="12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2"/>
      <c r="AF321" s="2"/>
    </row>
    <row r="322" spans="1:32" ht="15.75" customHeight="1" x14ac:dyDescent="0.2">
      <c r="A322" s="1"/>
      <c r="B322" s="126"/>
      <c r="C322" s="126"/>
      <c r="D322" s="12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2"/>
      <c r="AF322" s="2"/>
    </row>
    <row r="323" spans="1:32" ht="15.75" customHeight="1" x14ac:dyDescent="0.2">
      <c r="A323" s="1"/>
      <c r="B323" s="126"/>
      <c r="C323" s="126"/>
      <c r="D323" s="12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2"/>
      <c r="AF323" s="2"/>
    </row>
    <row r="324" spans="1:32" ht="15.75" customHeight="1" x14ac:dyDescent="0.2">
      <c r="A324" s="1"/>
      <c r="B324" s="126"/>
      <c r="C324" s="126"/>
      <c r="D324" s="12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2"/>
      <c r="AF324" s="2"/>
    </row>
    <row r="325" spans="1:32" ht="15.75" customHeight="1" x14ac:dyDescent="0.2">
      <c r="A325" s="1"/>
      <c r="B325" s="126"/>
      <c r="C325" s="126"/>
      <c r="D325" s="12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2"/>
      <c r="AF325" s="2"/>
    </row>
    <row r="326" spans="1:32" ht="15.75" customHeight="1" x14ac:dyDescent="0.2">
      <c r="A326" s="1"/>
      <c r="B326" s="126"/>
      <c r="C326" s="126"/>
      <c r="D326" s="12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2"/>
      <c r="AF326" s="2"/>
    </row>
    <row r="327" spans="1:32" ht="15.75" customHeight="1" x14ac:dyDescent="0.2">
      <c r="A327" s="1"/>
      <c r="B327" s="126"/>
      <c r="C327" s="126"/>
      <c r="D327" s="12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2"/>
      <c r="AF327" s="2"/>
    </row>
    <row r="328" spans="1:32" ht="15.75" customHeight="1" x14ac:dyDescent="0.2">
      <c r="A328" s="1"/>
      <c r="B328" s="126"/>
      <c r="C328" s="126"/>
      <c r="D328" s="12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2"/>
      <c r="AF328" s="2"/>
    </row>
    <row r="329" spans="1:32" ht="15.75" customHeight="1" x14ac:dyDescent="0.2">
      <c r="A329" s="1"/>
      <c r="B329" s="126"/>
      <c r="C329" s="126"/>
      <c r="D329" s="12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2"/>
      <c r="AF329" s="2"/>
    </row>
    <row r="330" spans="1:32" ht="15.75" customHeight="1" x14ac:dyDescent="0.2">
      <c r="A330" s="1"/>
      <c r="B330" s="126"/>
      <c r="C330" s="126"/>
      <c r="D330" s="12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2"/>
      <c r="AF330" s="2"/>
    </row>
    <row r="331" spans="1:32" ht="15.75" customHeight="1" x14ac:dyDescent="0.2">
      <c r="A331" s="1"/>
      <c r="B331" s="126"/>
      <c r="C331" s="126"/>
      <c r="D331" s="12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2"/>
      <c r="AF331" s="2"/>
    </row>
    <row r="332" spans="1:32" ht="15.75" customHeight="1" x14ac:dyDescent="0.2">
      <c r="A332" s="1"/>
      <c r="B332" s="126"/>
      <c r="C332" s="126"/>
      <c r="D332" s="12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2"/>
      <c r="AF332" s="2"/>
    </row>
    <row r="333" spans="1:32" ht="15.75" customHeight="1" x14ac:dyDescent="0.2">
      <c r="A333" s="1"/>
      <c r="B333" s="126"/>
      <c r="C333" s="126"/>
      <c r="D333" s="12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2"/>
      <c r="AF333" s="2"/>
    </row>
    <row r="334" spans="1:32" ht="15.75" customHeight="1" x14ac:dyDescent="0.2">
      <c r="A334" s="1"/>
      <c r="B334" s="126"/>
      <c r="C334" s="126"/>
      <c r="D334" s="1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2"/>
      <c r="AF334" s="2"/>
    </row>
    <row r="335" spans="1:32" ht="15.75" customHeight="1" x14ac:dyDescent="0.2">
      <c r="A335" s="1"/>
      <c r="B335" s="126"/>
      <c r="C335" s="126"/>
      <c r="D335" s="12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2"/>
      <c r="AF335" s="2"/>
    </row>
    <row r="336" spans="1:32" ht="15.75" customHeight="1" x14ac:dyDescent="0.2">
      <c r="A336" s="1"/>
      <c r="B336" s="126"/>
      <c r="C336" s="126"/>
      <c r="D336" s="12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2"/>
      <c r="AF336" s="2"/>
    </row>
    <row r="337" spans="1:32" ht="15.75" customHeight="1" x14ac:dyDescent="0.2">
      <c r="A337" s="1"/>
      <c r="B337" s="126"/>
      <c r="C337" s="126"/>
      <c r="D337" s="12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2"/>
      <c r="AF337" s="2"/>
    </row>
    <row r="338" spans="1:32" ht="15.75" customHeight="1" x14ac:dyDescent="0.2">
      <c r="A338" s="1"/>
      <c r="B338" s="126"/>
      <c r="C338" s="126"/>
      <c r="D338" s="12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2"/>
      <c r="AF338" s="2"/>
    </row>
    <row r="339" spans="1:32" ht="15.75" customHeight="1" x14ac:dyDescent="0.2">
      <c r="A339" s="1"/>
      <c r="B339" s="126"/>
      <c r="C339" s="126"/>
      <c r="D339" s="12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2"/>
      <c r="AF339" s="2"/>
    </row>
    <row r="340" spans="1:32" ht="15.75" customHeight="1" x14ac:dyDescent="0.2">
      <c r="A340" s="1"/>
      <c r="B340" s="126"/>
      <c r="C340" s="126"/>
      <c r="D340" s="12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2"/>
      <c r="AF340" s="2"/>
    </row>
    <row r="341" spans="1:32" ht="15.75" customHeight="1" x14ac:dyDescent="0.2">
      <c r="A341" s="1"/>
      <c r="B341" s="126"/>
      <c r="C341" s="126"/>
      <c r="D341" s="12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2"/>
      <c r="AF341" s="2"/>
    </row>
    <row r="342" spans="1:32" ht="15.75" customHeight="1" x14ac:dyDescent="0.2">
      <c r="A342" s="1"/>
      <c r="B342" s="126"/>
      <c r="C342" s="126"/>
      <c r="D342" s="12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2"/>
      <c r="AF342" s="2"/>
    </row>
    <row r="343" spans="1:32" ht="15.75" customHeight="1" x14ac:dyDescent="0.2">
      <c r="A343" s="1"/>
      <c r="B343" s="126"/>
      <c r="C343" s="126"/>
      <c r="D343" s="12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2"/>
      <c r="AF343" s="2"/>
    </row>
    <row r="344" spans="1:32" ht="15.75" customHeight="1" x14ac:dyDescent="0.2">
      <c r="A344" s="1"/>
      <c r="B344" s="126"/>
      <c r="C344" s="126"/>
      <c r="D344" s="12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2"/>
      <c r="AF344" s="2"/>
    </row>
    <row r="345" spans="1:32" ht="15.75" customHeight="1" x14ac:dyDescent="0.2">
      <c r="A345" s="1"/>
      <c r="B345" s="126"/>
      <c r="C345" s="126"/>
      <c r="D345" s="12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2"/>
      <c r="AF345" s="2"/>
    </row>
    <row r="346" spans="1:32" ht="15.75" customHeight="1" x14ac:dyDescent="0.2">
      <c r="A346" s="1"/>
      <c r="B346" s="126"/>
      <c r="C346" s="126"/>
      <c r="D346" s="12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2"/>
      <c r="AF346" s="2"/>
    </row>
    <row r="347" spans="1:32" ht="15.75" customHeight="1" x14ac:dyDescent="0.2">
      <c r="A347" s="1"/>
      <c r="B347" s="126"/>
      <c r="C347" s="126"/>
      <c r="D347" s="12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2"/>
      <c r="AF347" s="2"/>
    </row>
    <row r="348" spans="1:32" ht="15.75" customHeight="1" x14ac:dyDescent="0.2">
      <c r="A348" s="1"/>
      <c r="B348" s="126"/>
      <c r="C348" s="126"/>
      <c r="D348" s="12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2"/>
      <c r="AF348" s="2"/>
    </row>
    <row r="349" spans="1:32" ht="15.75" customHeight="1" x14ac:dyDescent="0.2">
      <c r="A349" s="1"/>
      <c r="B349" s="126"/>
      <c r="C349" s="126"/>
      <c r="D349" s="12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2"/>
      <c r="AF349" s="2"/>
    </row>
    <row r="350" spans="1:32" ht="15.75" customHeight="1" x14ac:dyDescent="0.2">
      <c r="A350" s="1"/>
      <c r="B350" s="126"/>
      <c r="C350" s="126"/>
      <c r="D350" s="12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2"/>
      <c r="AF350" s="2"/>
    </row>
    <row r="351" spans="1:32" ht="15.75" customHeight="1" x14ac:dyDescent="0.2">
      <c r="A351" s="1"/>
      <c r="B351" s="126"/>
      <c r="C351" s="126"/>
      <c r="D351" s="12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2"/>
      <c r="AF351" s="2"/>
    </row>
    <row r="352" spans="1:32" ht="15.75" customHeight="1" x14ac:dyDescent="0.2">
      <c r="A352" s="1"/>
      <c r="B352" s="126"/>
      <c r="C352" s="126"/>
      <c r="D352" s="12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2"/>
      <c r="AF352" s="2"/>
    </row>
    <row r="353" spans="1:32" ht="15.75" customHeight="1" x14ac:dyDescent="0.2">
      <c r="A353" s="1"/>
      <c r="B353" s="126"/>
      <c r="C353" s="126"/>
      <c r="D353" s="12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2"/>
      <c r="AF353" s="2"/>
    </row>
    <row r="354" spans="1:32" ht="15.75" customHeight="1" x14ac:dyDescent="0.2">
      <c r="A354" s="1"/>
      <c r="B354" s="126"/>
      <c r="C354" s="126"/>
      <c r="D354" s="12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2"/>
      <c r="AF354" s="2"/>
    </row>
    <row r="355" spans="1:32" ht="15.75" customHeight="1" x14ac:dyDescent="0.2">
      <c r="A355" s="1"/>
      <c r="B355" s="126"/>
      <c r="C355" s="126"/>
      <c r="D355" s="12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2"/>
      <c r="AF355" s="2"/>
    </row>
    <row r="356" spans="1:32" ht="15.75" customHeight="1" x14ac:dyDescent="0.2">
      <c r="A356" s="1"/>
      <c r="B356" s="126"/>
      <c r="C356" s="126"/>
      <c r="D356" s="12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2"/>
      <c r="AF356" s="2"/>
    </row>
    <row r="357" spans="1:32" ht="15.75" customHeight="1" x14ac:dyDescent="0.2">
      <c r="A357" s="1"/>
      <c r="B357" s="126"/>
      <c r="C357" s="126"/>
      <c r="D357" s="1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2"/>
      <c r="AF357" s="2"/>
    </row>
    <row r="358" spans="1:32" ht="15.75" customHeight="1" x14ac:dyDescent="0.2">
      <c r="A358" s="1"/>
      <c r="B358" s="126"/>
      <c r="C358" s="126"/>
      <c r="D358" s="12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2"/>
      <c r="AF358" s="2"/>
    </row>
    <row r="359" spans="1:32" ht="15.75" customHeight="1" x14ac:dyDescent="0.2">
      <c r="A359" s="1"/>
      <c r="B359" s="126"/>
      <c r="C359" s="126"/>
      <c r="D359" s="12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2"/>
      <c r="AF359" s="2"/>
    </row>
    <row r="360" spans="1:32" ht="15.75" customHeight="1" x14ac:dyDescent="0.2">
      <c r="A360" s="1"/>
      <c r="B360" s="126"/>
      <c r="C360" s="126"/>
      <c r="D360" s="12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2"/>
      <c r="AF360" s="2"/>
    </row>
    <row r="361" spans="1:32" ht="15.75" customHeight="1" x14ac:dyDescent="0.2">
      <c r="A361" s="1"/>
      <c r="B361" s="126"/>
      <c r="C361" s="126"/>
      <c r="D361" s="12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2"/>
      <c r="AF361" s="2"/>
    </row>
    <row r="362" spans="1:32" ht="15.75" customHeight="1" x14ac:dyDescent="0.2">
      <c r="A362" s="1"/>
      <c r="B362" s="126"/>
      <c r="C362" s="126"/>
      <c r="D362" s="12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2"/>
      <c r="AF362" s="2"/>
    </row>
    <row r="363" spans="1:32" ht="15.75" customHeight="1" x14ac:dyDescent="0.2">
      <c r="A363" s="1"/>
      <c r="B363" s="126"/>
      <c r="C363" s="126"/>
      <c r="D363" s="12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2"/>
      <c r="AF363" s="2"/>
    </row>
    <row r="364" spans="1:32" ht="15.75" customHeight="1" x14ac:dyDescent="0.2">
      <c r="A364" s="1"/>
      <c r="B364" s="126"/>
      <c r="C364" s="126"/>
      <c r="D364" s="12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2"/>
      <c r="AF364" s="2"/>
    </row>
    <row r="365" spans="1:32" ht="15.75" customHeight="1" x14ac:dyDescent="0.2">
      <c r="A365" s="1"/>
      <c r="B365" s="126"/>
      <c r="C365" s="126"/>
      <c r="D365" s="12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2"/>
      <c r="AF365" s="2"/>
    </row>
    <row r="366" spans="1:32" ht="15.75" customHeight="1" x14ac:dyDescent="0.2">
      <c r="A366" s="1"/>
      <c r="B366" s="126"/>
      <c r="C366" s="126"/>
      <c r="D366" s="12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2"/>
      <c r="AF366" s="2"/>
    </row>
    <row r="367" spans="1:32" ht="15.75" customHeight="1" x14ac:dyDescent="0.2">
      <c r="A367" s="1"/>
      <c r="B367" s="126"/>
      <c r="C367" s="126"/>
      <c r="D367" s="12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2"/>
      <c r="AF367" s="2"/>
    </row>
    <row r="368" spans="1:32" ht="15.75" customHeight="1" x14ac:dyDescent="0.2">
      <c r="A368" s="1"/>
      <c r="B368" s="126"/>
      <c r="C368" s="126"/>
      <c r="D368" s="12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2"/>
      <c r="AF368" s="2"/>
    </row>
    <row r="369" spans="1:32" ht="15.75" customHeight="1" x14ac:dyDescent="0.2">
      <c r="A369" s="1"/>
      <c r="B369" s="126"/>
      <c r="C369" s="126"/>
      <c r="D369" s="12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2"/>
      <c r="AF369" s="2"/>
    </row>
    <row r="370" spans="1:32" ht="15.75" customHeight="1" x14ac:dyDescent="0.2">
      <c r="A370" s="1"/>
      <c r="B370" s="126"/>
      <c r="C370" s="126"/>
      <c r="D370" s="12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2"/>
      <c r="AF370" s="2"/>
    </row>
    <row r="371" spans="1:32" ht="15.75" customHeight="1" x14ac:dyDescent="0.2">
      <c r="A371" s="1"/>
      <c r="B371" s="126"/>
      <c r="C371" s="126"/>
      <c r="D371" s="12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2"/>
      <c r="AF371" s="2"/>
    </row>
    <row r="372" spans="1:32" ht="15.75" customHeight="1" x14ac:dyDescent="0.2">
      <c r="A372" s="1"/>
      <c r="B372" s="126"/>
      <c r="C372" s="126"/>
      <c r="D372" s="12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2"/>
      <c r="AF372" s="2"/>
    </row>
    <row r="373" spans="1:32" ht="15.75" customHeight="1" x14ac:dyDescent="0.2">
      <c r="A373" s="1"/>
      <c r="B373" s="126"/>
      <c r="C373" s="126"/>
      <c r="D373" s="12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2"/>
      <c r="AF373" s="2"/>
    </row>
    <row r="374" spans="1:32" ht="15.75" customHeight="1" x14ac:dyDescent="0.2">
      <c r="A374" s="1"/>
      <c r="B374" s="126"/>
      <c r="C374" s="126"/>
      <c r="D374" s="12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2"/>
      <c r="AF374" s="2"/>
    </row>
    <row r="375" spans="1:32" ht="15.75" customHeight="1" x14ac:dyDescent="0.2">
      <c r="A375" s="1"/>
      <c r="B375" s="126"/>
      <c r="C375" s="126"/>
      <c r="D375" s="12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2"/>
      <c r="AF375" s="2"/>
    </row>
    <row r="376" spans="1:32" ht="15.75" customHeight="1" x14ac:dyDescent="0.2">
      <c r="A376" s="1"/>
      <c r="B376" s="126"/>
      <c r="C376" s="126"/>
      <c r="D376" s="12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2"/>
      <c r="AF376" s="2"/>
    </row>
    <row r="377" spans="1:32" ht="15.75" customHeight="1" x14ac:dyDescent="0.2">
      <c r="A377" s="1"/>
      <c r="B377" s="126"/>
      <c r="C377" s="126"/>
      <c r="D377" s="12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2"/>
      <c r="AF377" s="2"/>
    </row>
    <row r="378" spans="1:32" ht="15.75" customHeight="1" x14ac:dyDescent="0.2">
      <c r="A378" s="1"/>
      <c r="B378" s="126"/>
      <c r="C378" s="126"/>
      <c r="D378" s="12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2"/>
      <c r="AF378" s="2"/>
    </row>
    <row r="379" spans="1:32" ht="15.75" customHeight="1" x14ac:dyDescent="0.2">
      <c r="A379" s="1"/>
      <c r="B379" s="126"/>
      <c r="C379" s="126"/>
      <c r="D379" s="12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2"/>
      <c r="AF379" s="2"/>
    </row>
    <row r="380" spans="1:32" ht="15.75" customHeight="1" x14ac:dyDescent="0.2">
      <c r="A380" s="1"/>
      <c r="B380" s="126"/>
      <c r="C380" s="126"/>
      <c r="D380" s="12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2"/>
      <c r="AF380" s="2"/>
    </row>
    <row r="381" spans="1:32" ht="15.75" customHeight="1" x14ac:dyDescent="0.2">
      <c r="A381" s="1"/>
      <c r="B381" s="126"/>
      <c r="C381" s="126"/>
      <c r="D381" s="12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2"/>
      <c r="AF381" s="2"/>
    </row>
    <row r="382" spans="1:32" ht="15.75" customHeight="1" x14ac:dyDescent="0.2">
      <c r="A382" s="1"/>
      <c r="B382" s="126"/>
      <c r="C382" s="126"/>
      <c r="D382" s="12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2"/>
      <c r="AF382" s="2"/>
    </row>
    <row r="383" spans="1:32" ht="15.75" customHeight="1" x14ac:dyDescent="0.2">
      <c r="A383" s="1"/>
      <c r="B383" s="126"/>
      <c r="C383" s="126"/>
      <c r="D383" s="12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2"/>
      <c r="AF383" s="2"/>
    </row>
    <row r="384" spans="1:32" ht="15.75" customHeight="1" x14ac:dyDescent="0.2">
      <c r="A384" s="1"/>
      <c r="B384" s="126"/>
      <c r="C384" s="126"/>
      <c r="D384" s="12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2"/>
      <c r="AF384" s="2"/>
    </row>
    <row r="385" spans="1:32" ht="15.75" customHeight="1" x14ac:dyDescent="0.2">
      <c r="A385" s="1"/>
      <c r="B385" s="126"/>
      <c r="C385" s="126"/>
      <c r="D385" s="12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2"/>
      <c r="AF385" s="2"/>
    </row>
    <row r="386" spans="1:32" ht="15.75" customHeight="1" x14ac:dyDescent="0.2">
      <c r="A386" s="1"/>
      <c r="B386" s="126"/>
      <c r="C386" s="126"/>
      <c r="D386" s="12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2"/>
      <c r="AF386" s="2"/>
    </row>
    <row r="387" spans="1:32" ht="15.75" customHeight="1" x14ac:dyDescent="0.2">
      <c r="A387" s="1"/>
      <c r="B387" s="126"/>
      <c r="C387" s="126"/>
      <c r="D387" s="12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2"/>
      <c r="AF387" s="2"/>
    </row>
    <row r="388" spans="1:32" ht="15.75" customHeight="1" x14ac:dyDescent="0.2">
      <c r="A388" s="1"/>
      <c r="B388" s="126"/>
      <c r="C388" s="126"/>
      <c r="D388" s="12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2"/>
      <c r="AF388" s="2"/>
    </row>
    <row r="389" spans="1:32" ht="15.75" customHeight="1" x14ac:dyDescent="0.2">
      <c r="A389" s="1"/>
      <c r="B389" s="126"/>
      <c r="C389" s="126"/>
      <c r="D389" s="12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2"/>
      <c r="AF389" s="2"/>
    </row>
    <row r="390" spans="1:32" ht="15.75" customHeight="1" x14ac:dyDescent="0.2">
      <c r="A390" s="1"/>
      <c r="B390" s="126"/>
      <c r="C390" s="126"/>
      <c r="D390" s="12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2"/>
      <c r="AF390" s="2"/>
    </row>
    <row r="391" spans="1:32" ht="15.75" customHeight="1" x14ac:dyDescent="0.2">
      <c r="A391" s="1"/>
      <c r="B391" s="126"/>
      <c r="C391" s="126"/>
      <c r="D391" s="12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2"/>
      <c r="AF391" s="2"/>
    </row>
    <row r="392" spans="1:32" ht="15.75" customHeight="1" x14ac:dyDescent="0.2">
      <c r="A392" s="1"/>
      <c r="B392" s="126"/>
      <c r="C392" s="126"/>
      <c r="D392" s="12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2"/>
      <c r="AF392" s="2"/>
    </row>
    <row r="393" spans="1:32" ht="15.75" customHeight="1" x14ac:dyDescent="0.2">
      <c r="A393" s="1"/>
      <c r="B393" s="126"/>
      <c r="C393" s="126"/>
      <c r="D393" s="12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2"/>
      <c r="AF393" s="2"/>
    </row>
    <row r="394" spans="1:32" ht="15.75" customHeight="1" x14ac:dyDescent="0.2">
      <c r="A394" s="1"/>
      <c r="B394" s="126"/>
      <c r="C394" s="126"/>
      <c r="D394" s="12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2"/>
      <c r="AF394" s="2"/>
    </row>
    <row r="395" spans="1:32" ht="15.75" customHeight="1" x14ac:dyDescent="0.2">
      <c r="A395" s="1"/>
      <c r="B395" s="126"/>
      <c r="C395" s="126"/>
      <c r="D395" s="12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2"/>
      <c r="AF395" s="2"/>
    </row>
    <row r="396" spans="1:32" ht="15.75" customHeight="1" x14ac:dyDescent="0.2">
      <c r="A396" s="1"/>
      <c r="B396" s="126"/>
      <c r="C396" s="126"/>
      <c r="D396" s="12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2"/>
      <c r="AF396" s="2"/>
    </row>
    <row r="397" spans="1:32" ht="15.75" customHeight="1" x14ac:dyDescent="0.2">
      <c r="A397" s="1"/>
      <c r="B397" s="126"/>
      <c r="C397" s="126"/>
      <c r="D397" s="12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2"/>
      <c r="AF397" s="2"/>
    </row>
    <row r="398" spans="1:32" ht="15.75" customHeight="1" x14ac:dyDescent="0.2">
      <c r="A398" s="1"/>
      <c r="B398" s="126"/>
      <c r="C398" s="126"/>
      <c r="D398" s="12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2"/>
      <c r="AF398" s="2"/>
    </row>
    <row r="399" spans="1:32" ht="15.75" customHeight="1" x14ac:dyDescent="0.2">
      <c r="A399" s="1"/>
      <c r="B399" s="126"/>
      <c r="C399" s="126"/>
      <c r="D399" s="12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2"/>
      <c r="AF399" s="2"/>
    </row>
    <row r="400" spans="1:32" ht="15.75" customHeight="1" x14ac:dyDescent="0.2">
      <c r="A400" s="1"/>
      <c r="B400" s="126"/>
      <c r="C400" s="126"/>
      <c r="D400" s="12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2"/>
      <c r="AF400" s="2"/>
    </row>
    <row r="401" spans="1:32" ht="15.75" customHeight="1" x14ac:dyDescent="0.2">
      <c r="A401" s="1"/>
      <c r="B401" s="126"/>
      <c r="C401" s="126"/>
      <c r="D401" s="12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2"/>
      <c r="AF401" s="2"/>
    </row>
    <row r="402" spans="1:32" ht="15.75" customHeight="1" x14ac:dyDescent="0.2">
      <c r="A402" s="1"/>
      <c r="B402" s="126"/>
      <c r="C402" s="126"/>
      <c r="D402" s="12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2"/>
      <c r="AF402" s="2"/>
    </row>
    <row r="403" spans="1:32" ht="15.75" customHeight="1" x14ac:dyDescent="0.2">
      <c r="A403" s="1"/>
      <c r="B403" s="126"/>
      <c r="C403" s="126"/>
      <c r="D403" s="12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2"/>
      <c r="AF403" s="2"/>
    </row>
    <row r="404" spans="1:32" ht="15.75" customHeight="1" x14ac:dyDescent="0.2">
      <c r="A404" s="1"/>
      <c r="B404" s="126"/>
      <c r="C404" s="126"/>
      <c r="D404" s="12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2"/>
      <c r="AF404" s="2"/>
    </row>
    <row r="405" spans="1:32" ht="15.75" customHeight="1" x14ac:dyDescent="0.2">
      <c r="A405" s="1"/>
      <c r="B405" s="126"/>
      <c r="C405" s="126"/>
      <c r="D405" s="12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2"/>
      <c r="AF405" s="2"/>
    </row>
    <row r="406" spans="1:32" ht="15.75" customHeight="1" x14ac:dyDescent="0.2">
      <c r="A406" s="1"/>
      <c r="B406" s="126"/>
      <c r="C406" s="126"/>
      <c r="D406" s="12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2"/>
      <c r="AF406" s="2"/>
    </row>
    <row r="407" spans="1:32" ht="15.75" customHeight="1" x14ac:dyDescent="0.2">
      <c r="A407" s="1"/>
      <c r="B407" s="126"/>
      <c r="C407" s="126"/>
      <c r="D407" s="12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2"/>
      <c r="AF407" s="2"/>
    </row>
    <row r="408" spans="1:32" ht="15.75" customHeight="1" x14ac:dyDescent="0.2">
      <c r="A408" s="1"/>
      <c r="B408" s="126"/>
      <c r="C408" s="126"/>
      <c r="D408" s="12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2"/>
      <c r="AF408" s="2"/>
    </row>
    <row r="409" spans="1:32" ht="15.75" customHeight="1" x14ac:dyDescent="0.2">
      <c r="A409" s="1"/>
      <c r="B409" s="126"/>
      <c r="C409" s="126"/>
      <c r="D409" s="12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2"/>
      <c r="AF409" s="2"/>
    </row>
    <row r="410" spans="1:32" ht="15.75" customHeight="1" x14ac:dyDescent="0.2">
      <c r="A410" s="1"/>
      <c r="B410" s="126"/>
      <c r="C410" s="126"/>
      <c r="D410" s="12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2"/>
      <c r="AF410" s="2"/>
    </row>
    <row r="411" spans="1:32" ht="15.75" customHeight="1" x14ac:dyDescent="0.2">
      <c r="A411" s="1"/>
      <c r="B411" s="126"/>
      <c r="C411" s="126"/>
      <c r="D411" s="12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2"/>
      <c r="AF411" s="2"/>
    </row>
    <row r="412" spans="1:32" ht="15.75" customHeight="1" x14ac:dyDescent="0.2">
      <c r="A412" s="1"/>
      <c r="B412" s="126"/>
      <c r="C412" s="126"/>
      <c r="D412" s="12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2"/>
      <c r="AF412" s="2"/>
    </row>
    <row r="413" spans="1:32" ht="15.75" customHeight="1" x14ac:dyDescent="0.2">
      <c r="A413" s="1"/>
      <c r="B413" s="126"/>
      <c r="C413" s="126"/>
      <c r="D413" s="12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2"/>
      <c r="AF413" s="2"/>
    </row>
    <row r="414" spans="1:32" ht="15.75" customHeight="1" x14ac:dyDescent="0.2">
      <c r="A414" s="1"/>
      <c r="B414" s="126"/>
      <c r="C414" s="126"/>
      <c r="D414" s="12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2"/>
      <c r="AF414" s="2"/>
    </row>
    <row r="415" spans="1:32" ht="15.75" customHeight="1" x14ac:dyDescent="0.2">
      <c r="A415" s="1"/>
      <c r="B415" s="126"/>
      <c r="C415" s="126"/>
      <c r="D415" s="12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2"/>
      <c r="AF415" s="2"/>
    </row>
    <row r="416" spans="1:32" ht="15.75" customHeight="1" x14ac:dyDescent="0.2">
      <c r="A416" s="1"/>
      <c r="B416" s="126"/>
      <c r="C416" s="126"/>
      <c r="D416" s="12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2"/>
      <c r="AF416" s="2"/>
    </row>
    <row r="417" spans="1:32" ht="15.75" customHeight="1" x14ac:dyDescent="0.2">
      <c r="A417" s="1"/>
      <c r="B417" s="126"/>
      <c r="C417" s="126"/>
      <c r="D417" s="12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2"/>
      <c r="AF417" s="2"/>
    </row>
    <row r="418" spans="1:32" ht="15.75" customHeight="1" x14ac:dyDescent="0.2">
      <c r="A418" s="1"/>
      <c r="B418" s="126"/>
      <c r="C418" s="126"/>
      <c r="D418" s="12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2"/>
      <c r="AF418" s="2"/>
    </row>
    <row r="419" spans="1:32" ht="15.75" customHeight="1" x14ac:dyDescent="0.2">
      <c r="A419" s="1"/>
      <c r="B419" s="126"/>
      <c r="C419" s="126"/>
      <c r="D419" s="12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2"/>
      <c r="AF419" s="2"/>
    </row>
    <row r="420" spans="1:32" ht="15.75" customHeight="1" x14ac:dyDescent="0.2">
      <c r="A420" s="1"/>
      <c r="B420" s="126"/>
      <c r="C420" s="126"/>
      <c r="D420" s="12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2"/>
      <c r="AF420" s="2"/>
    </row>
    <row r="421" spans="1:32" ht="15.75" customHeight="1" x14ac:dyDescent="0.2">
      <c r="A421" s="1"/>
      <c r="B421" s="126"/>
      <c r="C421" s="126"/>
      <c r="D421" s="12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2"/>
      <c r="AF421" s="2"/>
    </row>
    <row r="422" spans="1:32" ht="15.75" customHeight="1" x14ac:dyDescent="0.2">
      <c r="A422" s="1"/>
      <c r="B422" s="126"/>
      <c r="C422" s="126"/>
      <c r="D422" s="12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2"/>
      <c r="AF422" s="2"/>
    </row>
    <row r="423" spans="1:32" ht="15.75" customHeight="1" x14ac:dyDescent="0.2">
      <c r="A423" s="1"/>
      <c r="B423" s="126"/>
      <c r="C423" s="126"/>
      <c r="D423" s="12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2"/>
      <c r="AF423" s="2"/>
    </row>
    <row r="424" spans="1:32" ht="15.75" customHeight="1" x14ac:dyDescent="0.2">
      <c r="A424" s="1"/>
      <c r="B424" s="126"/>
      <c r="C424" s="126"/>
      <c r="D424" s="12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2"/>
      <c r="AF424" s="2"/>
    </row>
    <row r="425" spans="1:32" ht="15.75" customHeight="1" x14ac:dyDescent="0.2">
      <c r="A425" s="1"/>
      <c r="B425" s="126"/>
      <c r="C425" s="126"/>
      <c r="D425" s="12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2"/>
      <c r="AF425" s="2"/>
    </row>
    <row r="426" spans="1:32" ht="15.75" customHeight="1" x14ac:dyDescent="0.2">
      <c r="A426" s="1"/>
      <c r="B426" s="126"/>
      <c r="C426" s="126"/>
      <c r="D426" s="12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2"/>
      <c r="AF426" s="2"/>
    </row>
    <row r="427" spans="1:32" ht="15.75" customHeight="1" x14ac:dyDescent="0.2">
      <c r="A427" s="1"/>
      <c r="B427" s="126"/>
      <c r="C427" s="126"/>
      <c r="D427" s="12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2"/>
      <c r="AF427" s="2"/>
    </row>
    <row r="428" spans="1:32" ht="15.75" customHeight="1" x14ac:dyDescent="0.2">
      <c r="A428" s="1"/>
      <c r="B428" s="126"/>
      <c r="C428" s="126"/>
      <c r="D428" s="12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2"/>
      <c r="AF428" s="2"/>
    </row>
    <row r="429" spans="1:32" ht="15.75" customHeight="1" x14ac:dyDescent="0.2">
      <c r="A429" s="1"/>
      <c r="B429" s="126"/>
      <c r="C429" s="126"/>
      <c r="D429" s="12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2"/>
      <c r="AF429" s="2"/>
    </row>
    <row r="430" spans="1:32" ht="15.75" customHeight="1" x14ac:dyDescent="0.2">
      <c r="A430" s="1"/>
      <c r="B430" s="126"/>
      <c r="C430" s="126"/>
      <c r="D430" s="12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2"/>
      <c r="AF430" s="2"/>
    </row>
    <row r="431" spans="1:32" ht="15.75" customHeight="1" x14ac:dyDescent="0.2">
      <c r="A431" s="1"/>
      <c r="B431" s="126"/>
      <c r="C431" s="126"/>
      <c r="D431" s="12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2"/>
      <c r="AF431" s="2"/>
    </row>
    <row r="432" spans="1:32" ht="15.75" customHeight="1" x14ac:dyDescent="0.2">
      <c r="A432" s="1"/>
      <c r="B432" s="126"/>
      <c r="C432" s="126"/>
      <c r="D432" s="12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2"/>
      <c r="AF432" s="2"/>
    </row>
    <row r="433" spans="1:32" ht="15.75" customHeight="1" x14ac:dyDescent="0.2">
      <c r="A433" s="1"/>
      <c r="B433" s="126"/>
      <c r="C433" s="126"/>
      <c r="D433" s="12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2"/>
      <c r="AF433" s="2"/>
    </row>
    <row r="434" spans="1:32" ht="15.75" customHeight="1" x14ac:dyDescent="0.2">
      <c r="A434" s="1"/>
      <c r="B434" s="126"/>
      <c r="C434" s="126"/>
      <c r="D434" s="12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2"/>
      <c r="AF434" s="2"/>
    </row>
    <row r="435" spans="1:32" ht="15.75" customHeight="1" x14ac:dyDescent="0.2">
      <c r="A435" s="1"/>
      <c r="B435" s="126"/>
      <c r="C435" s="126"/>
      <c r="D435" s="12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2"/>
      <c r="AF435" s="2"/>
    </row>
    <row r="436" spans="1:32" ht="15.75" customHeight="1" x14ac:dyDescent="0.2">
      <c r="A436" s="1"/>
      <c r="B436" s="126"/>
      <c r="C436" s="126"/>
      <c r="D436" s="12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2"/>
      <c r="AF436" s="2"/>
    </row>
    <row r="437" spans="1:32" ht="15.75" customHeight="1" x14ac:dyDescent="0.2">
      <c r="A437" s="1"/>
      <c r="B437" s="126"/>
      <c r="C437" s="126"/>
      <c r="D437" s="12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2"/>
      <c r="AF437" s="2"/>
    </row>
    <row r="438" spans="1:32" ht="15.75" customHeight="1" x14ac:dyDescent="0.2">
      <c r="A438" s="1"/>
      <c r="B438" s="126"/>
      <c r="C438" s="126"/>
      <c r="D438" s="12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2"/>
      <c r="AF438" s="2"/>
    </row>
    <row r="439" spans="1:32" ht="15.75" customHeight="1" x14ac:dyDescent="0.2">
      <c r="A439" s="1"/>
      <c r="B439" s="126"/>
      <c r="C439" s="126"/>
      <c r="D439" s="12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2"/>
      <c r="AF439" s="2"/>
    </row>
    <row r="440" spans="1:32" ht="15.75" customHeight="1" x14ac:dyDescent="0.2">
      <c r="A440" s="1"/>
      <c r="B440" s="126"/>
      <c r="C440" s="126"/>
      <c r="D440" s="12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2"/>
      <c r="AF440" s="2"/>
    </row>
    <row r="441" spans="1:32" ht="15.75" customHeight="1" x14ac:dyDescent="0.2">
      <c r="A441" s="1"/>
      <c r="B441" s="126"/>
      <c r="C441" s="126"/>
      <c r="D441" s="12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2"/>
      <c r="AF441" s="2"/>
    </row>
    <row r="442" spans="1:32" ht="15.75" customHeight="1" x14ac:dyDescent="0.2">
      <c r="A442" s="1"/>
      <c r="B442" s="126"/>
      <c r="C442" s="126"/>
      <c r="D442" s="12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2"/>
      <c r="AF442" s="2"/>
    </row>
    <row r="443" spans="1:32" ht="15.75" customHeight="1" x14ac:dyDescent="0.2">
      <c r="A443" s="1"/>
      <c r="B443" s="126"/>
      <c r="C443" s="126"/>
      <c r="D443" s="12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2"/>
      <c r="AF443" s="2"/>
    </row>
    <row r="444" spans="1:32" ht="15.75" customHeight="1" x14ac:dyDescent="0.2">
      <c r="A444" s="1"/>
      <c r="B444" s="126"/>
      <c r="C444" s="126"/>
      <c r="D444" s="12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2"/>
      <c r="AF444" s="2"/>
    </row>
    <row r="445" spans="1:32" ht="15.75" customHeight="1" x14ac:dyDescent="0.2">
      <c r="A445" s="1"/>
      <c r="B445" s="126"/>
      <c r="C445" s="126"/>
      <c r="D445" s="12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2"/>
      <c r="AF445" s="2"/>
    </row>
    <row r="446" spans="1:32" ht="15.75" customHeight="1" x14ac:dyDescent="0.2">
      <c r="A446" s="1"/>
      <c r="B446" s="126"/>
      <c r="C446" s="126"/>
      <c r="D446" s="12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2"/>
      <c r="AF446" s="2"/>
    </row>
    <row r="447" spans="1:32" ht="15.75" customHeight="1" x14ac:dyDescent="0.2">
      <c r="A447" s="1"/>
      <c r="B447" s="126"/>
      <c r="C447" s="126"/>
      <c r="D447" s="12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2"/>
      <c r="AF447" s="2"/>
    </row>
    <row r="448" spans="1:32" ht="15.75" customHeight="1" x14ac:dyDescent="0.2">
      <c r="A448" s="1"/>
      <c r="B448" s="126"/>
      <c r="C448" s="126"/>
      <c r="D448" s="12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2"/>
      <c r="AF448" s="2"/>
    </row>
    <row r="449" spans="1:32" ht="15.75" customHeight="1" x14ac:dyDescent="0.2">
      <c r="A449" s="1"/>
      <c r="B449" s="126"/>
      <c r="C449" s="126"/>
      <c r="D449" s="12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2"/>
      <c r="AF449" s="2"/>
    </row>
    <row r="450" spans="1:32" ht="15.75" customHeight="1" x14ac:dyDescent="0.2">
      <c r="A450" s="1"/>
      <c r="B450" s="126"/>
      <c r="C450" s="126"/>
      <c r="D450" s="12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2"/>
      <c r="AF450" s="2"/>
    </row>
    <row r="451" spans="1:32" ht="15.75" customHeight="1" x14ac:dyDescent="0.2">
      <c r="A451" s="1"/>
      <c r="B451" s="126"/>
      <c r="C451" s="126"/>
      <c r="D451" s="12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2"/>
      <c r="AF451" s="2"/>
    </row>
    <row r="452" spans="1:32" ht="15.75" customHeight="1" x14ac:dyDescent="0.2">
      <c r="A452" s="1"/>
      <c r="B452" s="126"/>
      <c r="C452" s="126"/>
      <c r="D452" s="12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2"/>
      <c r="AF452" s="2"/>
    </row>
    <row r="453" spans="1:32" ht="15.75" customHeight="1" x14ac:dyDescent="0.2">
      <c r="A453" s="1"/>
      <c r="B453" s="126"/>
      <c r="C453" s="126"/>
      <c r="D453" s="12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2"/>
      <c r="AF453" s="2"/>
    </row>
    <row r="454" spans="1:32" ht="15.75" customHeight="1" x14ac:dyDescent="0.2">
      <c r="A454" s="1"/>
      <c r="B454" s="126"/>
      <c r="C454" s="126"/>
      <c r="D454" s="12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2"/>
      <c r="AF454" s="2"/>
    </row>
    <row r="455" spans="1:32" ht="15.75" customHeight="1" x14ac:dyDescent="0.2">
      <c r="A455" s="1"/>
      <c r="B455" s="126"/>
      <c r="C455" s="126"/>
      <c r="D455" s="12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2"/>
      <c r="AF455" s="2"/>
    </row>
    <row r="456" spans="1:32" ht="15.75" customHeight="1" x14ac:dyDescent="0.2">
      <c r="A456" s="1"/>
      <c r="B456" s="126"/>
      <c r="C456" s="126"/>
      <c r="D456" s="12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2"/>
      <c r="AF456" s="2"/>
    </row>
    <row r="457" spans="1:32" ht="15.75" customHeight="1" x14ac:dyDescent="0.2">
      <c r="A457" s="1"/>
      <c r="B457" s="126"/>
      <c r="C457" s="126"/>
      <c r="D457" s="12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2"/>
      <c r="AF457" s="2"/>
    </row>
    <row r="458" spans="1:32" ht="15.75" customHeight="1" x14ac:dyDescent="0.2">
      <c r="A458" s="1"/>
      <c r="B458" s="126"/>
      <c r="C458" s="126"/>
      <c r="D458" s="12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2"/>
      <c r="AF458" s="2"/>
    </row>
    <row r="459" spans="1:32" ht="15.75" customHeight="1" x14ac:dyDescent="0.2">
      <c r="A459" s="1"/>
      <c r="B459" s="126"/>
      <c r="C459" s="126"/>
      <c r="D459" s="12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2"/>
      <c r="AF459" s="2"/>
    </row>
    <row r="460" spans="1:32" ht="15.75" customHeight="1" x14ac:dyDescent="0.2">
      <c r="A460" s="1"/>
      <c r="B460" s="126"/>
      <c r="C460" s="126"/>
      <c r="D460" s="12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2"/>
      <c r="AF460" s="2"/>
    </row>
    <row r="461" spans="1:32" ht="15.75" customHeight="1" x14ac:dyDescent="0.2">
      <c r="A461" s="1"/>
      <c r="B461" s="126"/>
      <c r="C461" s="126"/>
      <c r="D461" s="12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2"/>
      <c r="AF461" s="2"/>
    </row>
    <row r="462" spans="1:32" ht="15.75" customHeight="1" x14ac:dyDescent="0.2">
      <c r="A462" s="1"/>
      <c r="B462" s="126"/>
      <c r="C462" s="126"/>
      <c r="D462" s="12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2"/>
      <c r="AF462" s="2"/>
    </row>
    <row r="463" spans="1:32" ht="15.75" customHeight="1" x14ac:dyDescent="0.2">
      <c r="A463" s="1"/>
      <c r="B463" s="126"/>
      <c r="C463" s="126"/>
      <c r="D463" s="12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2"/>
      <c r="AF463" s="2"/>
    </row>
    <row r="464" spans="1:32" ht="15.75" customHeight="1" x14ac:dyDescent="0.2">
      <c r="A464" s="1"/>
      <c r="B464" s="126"/>
      <c r="C464" s="126"/>
      <c r="D464" s="12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2"/>
      <c r="AF464" s="2"/>
    </row>
    <row r="465" spans="1:32" ht="15.75" customHeight="1" x14ac:dyDescent="0.2">
      <c r="A465" s="1"/>
      <c r="B465" s="126"/>
      <c r="C465" s="126"/>
      <c r="D465" s="12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2"/>
      <c r="AF465" s="2"/>
    </row>
    <row r="466" spans="1:32" ht="15.75" customHeight="1" x14ac:dyDescent="0.2">
      <c r="A466" s="1"/>
      <c r="B466" s="126"/>
      <c r="C466" s="126"/>
      <c r="D466" s="12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2"/>
      <c r="AF466" s="2"/>
    </row>
    <row r="467" spans="1:32" ht="15.75" customHeight="1" x14ac:dyDescent="0.2">
      <c r="A467" s="1"/>
      <c r="B467" s="126"/>
      <c r="C467" s="126"/>
      <c r="D467" s="12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2"/>
      <c r="AF467" s="2"/>
    </row>
    <row r="468" spans="1:32" ht="15.75" customHeight="1" x14ac:dyDescent="0.2">
      <c r="A468" s="1"/>
      <c r="B468" s="126"/>
      <c r="C468" s="126"/>
      <c r="D468" s="12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2"/>
      <c r="AF468" s="2"/>
    </row>
    <row r="469" spans="1:32" ht="15.75" customHeight="1" x14ac:dyDescent="0.2">
      <c r="A469" s="1"/>
      <c r="B469" s="126"/>
      <c r="C469" s="126"/>
      <c r="D469" s="12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2"/>
      <c r="AF469" s="2"/>
    </row>
    <row r="470" spans="1:32" ht="15.75" customHeight="1" x14ac:dyDescent="0.2">
      <c r="A470" s="1"/>
      <c r="B470" s="126"/>
      <c r="C470" s="126"/>
      <c r="D470" s="12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2"/>
      <c r="AF470" s="2"/>
    </row>
    <row r="471" spans="1:32" ht="15.75" customHeight="1" x14ac:dyDescent="0.2">
      <c r="A471" s="1"/>
      <c r="B471" s="126"/>
      <c r="C471" s="126"/>
      <c r="D471" s="12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2"/>
      <c r="AF471" s="2"/>
    </row>
    <row r="472" spans="1:32" ht="15.75" customHeight="1" x14ac:dyDescent="0.2">
      <c r="A472" s="1"/>
      <c r="B472" s="126"/>
      <c r="C472" s="126"/>
      <c r="D472" s="12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2"/>
      <c r="AF472" s="2"/>
    </row>
    <row r="473" spans="1:32" ht="15.75" customHeight="1" x14ac:dyDescent="0.2">
      <c r="A473" s="1"/>
      <c r="B473" s="126"/>
      <c r="C473" s="126"/>
      <c r="D473" s="12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2"/>
      <c r="AF473" s="2"/>
    </row>
    <row r="474" spans="1:32" ht="15.75" customHeight="1" x14ac:dyDescent="0.2">
      <c r="A474" s="1"/>
      <c r="B474" s="126"/>
      <c r="C474" s="126"/>
      <c r="D474" s="12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2"/>
      <c r="AF474" s="2"/>
    </row>
    <row r="475" spans="1:32" ht="15.75" customHeight="1" x14ac:dyDescent="0.2">
      <c r="A475" s="1"/>
      <c r="B475" s="126"/>
      <c r="C475" s="126"/>
      <c r="D475" s="12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2"/>
      <c r="AF475" s="2"/>
    </row>
    <row r="476" spans="1:32" ht="15.75" customHeight="1" x14ac:dyDescent="0.2">
      <c r="A476" s="1"/>
      <c r="B476" s="126"/>
      <c r="C476" s="126"/>
      <c r="D476" s="12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2"/>
      <c r="AF476" s="2"/>
    </row>
    <row r="477" spans="1:32" ht="15.75" customHeight="1" x14ac:dyDescent="0.2">
      <c r="A477" s="1"/>
      <c r="B477" s="126"/>
      <c r="C477" s="126"/>
      <c r="D477" s="12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2"/>
      <c r="AF477" s="2"/>
    </row>
    <row r="478" spans="1:32" ht="15.75" customHeight="1" x14ac:dyDescent="0.2">
      <c r="A478" s="1"/>
      <c r="B478" s="126"/>
      <c r="C478" s="126"/>
      <c r="D478" s="12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2"/>
      <c r="AF478" s="2"/>
    </row>
    <row r="479" spans="1:32" ht="15.75" customHeight="1" x14ac:dyDescent="0.2">
      <c r="A479" s="1"/>
      <c r="B479" s="126"/>
      <c r="C479" s="126"/>
      <c r="D479" s="12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2"/>
      <c r="AF479" s="2"/>
    </row>
    <row r="480" spans="1:32" ht="15.75" customHeight="1" x14ac:dyDescent="0.2">
      <c r="A480" s="1"/>
      <c r="B480" s="126"/>
      <c r="C480" s="126"/>
      <c r="D480" s="12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2"/>
      <c r="AF480" s="2"/>
    </row>
    <row r="481" spans="1:32" ht="15.75" customHeight="1" x14ac:dyDescent="0.2">
      <c r="A481" s="1"/>
      <c r="B481" s="126"/>
      <c r="C481" s="126"/>
      <c r="D481" s="12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2"/>
      <c r="AF481" s="2"/>
    </row>
    <row r="482" spans="1:32" ht="15.75" customHeight="1" x14ac:dyDescent="0.2">
      <c r="A482" s="1"/>
      <c r="B482" s="126"/>
      <c r="C482" s="126"/>
      <c r="D482" s="12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2"/>
      <c r="AF482" s="2"/>
    </row>
    <row r="483" spans="1:32" ht="15.75" customHeight="1" x14ac:dyDescent="0.2">
      <c r="A483" s="1"/>
      <c r="B483" s="126"/>
      <c r="C483" s="126"/>
      <c r="D483" s="12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2"/>
      <c r="AF483" s="2"/>
    </row>
    <row r="484" spans="1:32" ht="15.75" customHeight="1" x14ac:dyDescent="0.2">
      <c r="A484" s="1"/>
      <c r="B484" s="126"/>
      <c r="C484" s="126"/>
      <c r="D484" s="12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2"/>
      <c r="AF484" s="2"/>
    </row>
    <row r="485" spans="1:32" ht="15.75" customHeight="1" x14ac:dyDescent="0.2">
      <c r="A485" s="1"/>
      <c r="B485" s="126"/>
      <c r="C485" s="126"/>
      <c r="D485" s="12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2"/>
      <c r="AF485" s="2"/>
    </row>
    <row r="486" spans="1:32" ht="15.75" customHeight="1" x14ac:dyDescent="0.2">
      <c r="A486" s="1"/>
      <c r="B486" s="126"/>
      <c r="C486" s="126"/>
      <c r="D486" s="12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2"/>
      <c r="AF486" s="2"/>
    </row>
    <row r="487" spans="1:32" ht="15.75" customHeight="1" x14ac:dyDescent="0.2">
      <c r="A487" s="1"/>
      <c r="B487" s="126"/>
      <c r="C487" s="126"/>
      <c r="D487" s="12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2"/>
      <c r="AF487" s="2"/>
    </row>
    <row r="488" spans="1:32" ht="15.75" customHeight="1" x14ac:dyDescent="0.2">
      <c r="A488" s="1"/>
      <c r="B488" s="126"/>
      <c r="C488" s="126"/>
      <c r="D488" s="12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2"/>
      <c r="AF488" s="2"/>
    </row>
    <row r="489" spans="1:32" ht="15.75" customHeight="1" x14ac:dyDescent="0.2">
      <c r="A489" s="1"/>
      <c r="B489" s="126"/>
      <c r="C489" s="126"/>
      <c r="D489" s="12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2"/>
      <c r="AF489" s="2"/>
    </row>
    <row r="490" spans="1:32" ht="15.75" customHeight="1" x14ac:dyDescent="0.2">
      <c r="A490" s="1"/>
      <c r="B490" s="126"/>
      <c r="C490" s="126"/>
      <c r="D490" s="12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2"/>
      <c r="AF490" s="2"/>
    </row>
    <row r="491" spans="1:32" ht="15.75" customHeight="1" x14ac:dyDescent="0.2">
      <c r="A491" s="1"/>
      <c r="B491" s="126"/>
      <c r="C491" s="126"/>
      <c r="D491" s="12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2"/>
      <c r="AF491" s="2"/>
    </row>
    <row r="492" spans="1:32" ht="15.75" customHeight="1" x14ac:dyDescent="0.2">
      <c r="A492" s="1"/>
      <c r="B492" s="126"/>
      <c r="C492" s="126"/>
      <c r="D492" s="12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2"/>
      <c r="AF492" s="2"/>
    </row>
    <row r="493" spans="1:32" ht="15.75" customHeight="1" x14ac:dyDescent="0.2">
      <c r="A493" s="1"/>
      <c r="B493" s="126"/>
      <c r="C493" s="126"/>
      <c r="D493" s="12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2"/>
      <c r="AF493" s="2"/>
    </row>
    <row r="494" spans="1:32" ht="15.75" customHeight="1" x14ac:dyDescent="0.2">
      <c r="A494" s="1"/>
      <c r="B494" s="126"/>
      <c r="C494" s="126"/>
      <c r="D494" s="12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2"/>
      <c r="AF494" s="2"/>
    </row>
    <row r="495" spans="1:32" ht="15.75" customHeight="1" x14ac:dyDescent="0.2">
      <c r="A495" s="1"/>
      <c r="B495" s="126"/>
      <c r="C495" s="126"/>
      <c r="D495" s="12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2"/>
      <c r="AF495" s="2"/>
    </row>
    <row r="496" spans="1:32" ht="15.75" customHeight="1" x14ac:dyDescent="0.2">
      <c r="A496" s="1"/>
      <c r="B496" s="126"/>
      <c r="C496" s="126"/>
      <c r="D496" s="12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2"/>
      <c r="AF496" s="2"/>
    </row>
    <row r="497" spans="1:32" ht="15.75" customHeight="1" x14ac:dyDescent="0.2">
      <c r="A497" s="1"/>
      <c r="B497" s="126"/>
      <c r="C497" s="126"/>
      <c r="D497" s="12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2"/>
      <c r="AF497" s="2"/>
    </row>
    <row r="498" spans="1:32" ht="15.75" customHeight="1" x14ac:dyDescent="0.2">
      <c r="A498" s="1"/>
      <c r="B498" s="126"/>
      <c r="C498" s="126"/>
      <c r="D498" s="12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2"/>
      <c r="AF498" s="2"/>
    </row>
    <row r="499" spans="1:32" ht="15.75" customHeight="1" x14ac:dyDescent="0.2">
      <c r="A499" s="1"/>
      <c r="B499" s="126"/>
      <c r="C499" s="126"/>
      <c r="D499" s="12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2"/>
      <c r="AF499" s="2"/>
    </row>
    <row r="500" spans="1:32" ht="15.75" customHeight="1" x14ac:dyDescent="0.2">
      <c r="A500" s="1"/>
      <c r="B500" s="126"/>
      <c r="C500" s="126"/>
      <c r="D500" s="12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2"/>
      <c r="AF500" s="2"/>
    </row>
    <row r="501" spans="1:32" ht="15.75" customHeight="1" x14ac:dyDescent="0.2">
      <c r="A501" s="1"/>
      <c r="B501" s="126"/>
      <c r="C501" s="126"/>
      <c r="D501" s="12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2"/>
      <c r="AF501" s="2"/>
    </row>
    <row r="502" spans="1:32" ht="15.75" customHeight="1" x14ac:dyDescent="0.2">
      <c r="A502" s="1"/>
      <c r="B502" s="126"/>
      <c r="C502" s="126"/>
      <c r="D502" s="12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2"/>
      <c r="AF502" s="2"/>
    </row>
    <row r="503" spans="1:32" ht="15.75" customHeight="1" x14ac:dyDescent="0.2">
      <c r="A503" s="1"/>
      <c r="B503" s="126"/>
      <c r="C503" s="126"/>
      <c r="D503" s="12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2"/>
      <c r="AF503" s="2"/>
    </row>
    <row r="504" spans="1:32" ht="15.75" customHeight="1" x14ac:dyDescent="0.2">
      <c r="A504" s="1"/>
      <c r="B504" s="126"/>
      <c r="C504" s="126"/>
      <c r="D504" s="12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2"/>
      <c r="AF504" s="2"/>
    </row>
    <row r="505" spans="1:32" ht="15.75" customHeight="1" x14ac:dyDescent="0.2">
      <c r="A505" s="1"/>
      <c r="B505" s="126"/>
      <c r="C505" s="126"/>
      <c r="D505" s="12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2"/>
      <c r="AF505" s="2"/>
    </row>
    <row r="506" spans="1:32" ht="15.75" customHeight="1" x14ac:dyDescent="0.2">
      <c r="A506" s="1"/>
      <c r="B506" s="126"/>
      <c r="C506" s="126"/>
      <c r="D506" s="12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2"/>
      <c r="AF506" s="2"/>
    </row>
    <row r="507" spans="1:32" ht="15.75" customHeight="1" x14ac:dyDescent="0.2">
      <c r="A507" s="1"/>
      <c r="B507" s="126"/>
      <c r="C507" s="126"/>
      <c r="D507" s="12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2"/>
      <c r="AF507" s="2"/>
    </row>
    <row r="508" spans="1:32" ht="15.75" customHeight="1" x14ac:dyDescent="0.2">
      <c r="A508" s="1"/>
      <c r="B508" s="126"/>
      <c r="C508" s="126"/>
      <c r="D508" s="12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2"/>
      <c r="AF508" s="2"/>
    </row>
    <row r="509" spans="1:32" ht="15.75" customHeight="1" x14ac:dyDescent="0.2">
      <c r="A509" s="1"/>
      <c r="B509" s="126"/>
      <c r="C509" s="126"/>
      <c r="D509" s="12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2"/>
      <c r="AF509" s="2"/>
    </row>
    <row r="510" spans="1:32" ht="15.75" customHeight="1" x14ac:dyDescent="0.2">
      <c r="A510" s="1"/>
      <c r="B510" s="126"/>
      <c r="C510" s="126"/>
      <c r="D510" s="12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2"/>
      <c r="AF510" s="2"/>
    </row>
    <row r="511" spans="1:32" ht="15.75" customHeight="1" x14ac:dyDescent="0.2">
      <c r="A511" s="1"/>
      <c r="B511" s="126"/>
      <c r="C511" s="126"/>
      <c r="D511" s="12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2"/>
      <c r="AF511" s="2"/>
    </row>
    <row r="512" spans="1:32" ht="15.75" customHeight="1" x14ac:dyDescent="0.2">
      <c r="A512" s="1"/>
      <c r="B512" s="126"/>
      <c r="C512" s="126"/>
      <c r="D512" s="12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2"/>
      <c r="AF512" s="2"/>
    </row>
    <row r="513" spans="1:32" ht="15.75" customHeight="1" x14ac:dyDescent="0.2">
      <c r="A513" s="1"/>
      <c r="B513" s="126"/>
      <c r="C513" s="126"/>
      <c r="D513" s="12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2"/>
      <c r="AF513" s="2"/>
    </row>
    <row r="514" spans="1:32" ht="15.75" customHeight="1" x14ac:dyDescent="0.2">
      <c r="A514" s="1"/>
      <c r="B514" s="126"/>
      <c r="C514" s="126"/>
      <c r="D514" s="12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2"/>
      <c r="AF514" s="2"/>
    </row>
    <row r="515" spans="1:32" ht="15.75" customHeight="1" x14ac:dyDescent="0.2">
      <c r="A515" s="1"/>
      <c r="B515" s="126"/>
      <c r="C515" s="126"/>
      <c r="D515" s="12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2"/>
      <c r="AF515" s="2"/>
    </row>
    <row r="516" spans="1:32" ht="15.75" customHeight="1" x14ac:dyDescent="0.2">
      <c r="A516" s="1"/>
      <c r="B516" s="126"/>
      <c r="C516" s="126"/>
      <c r="D516" s="12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2"/>
      <c r="AF516" s="2"/>
    </row>
    <row r="517" spans="1:32" ht="15.75" customHeight="1" x14ac:dyDescent="0.2">
      <c r="A517" s="1"/>
      <c r="B517" s="126"/>
      <c r="C517" s="126"/>
      <c r="D517" s="12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2"/>
      <c r="AF517" s="2"/>
    </row>
    <row r="518" spans="1:32" ht="15.75" customHeight="1" x14ac:dyDescent="0.2">
      <c r="A518" s="1"/>
      <c r="B518" s="126"/>
      <c r="C518" s="126"/>
      <c r="D518" s="12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2"/>
      <c r="AF518" s="2"/>
    </row>
    <row r="519" spans="1:32" ht="15.75" customHeight="1" x14ac:dyDescent="0.2">
      <c r="A519" s="1"/>
      <c r="B519" s="126"/>
      <c r="C519" s="126"/>
      <c r="D519" s="12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2"/>
      <c r="AF519" s="2"/>
    </row>
    <row r="520" spans="1:32" ht="15.75" customHeight="1" x14ac:dyDescent="0.2">
      <c r="A520" s="1"/>
      <c r="B520" s="126"/>
      <c r="C520" s="126"/>
      <c r="D520" s="12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2"/>
      <c r="AF520" s="2"/>
    </row>
    <row r="521" spans="1:32" ht="15.75" customHeight="1" x14ac:dyDescent="0.2">
      <c r="A521" s="1"/>
      <c r="B521" s="126"/>
      <c r="C521" s="126"/>
      <c r="D521" s="12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2"/>
      <c r="AF521" s="2"/>
    </row>
    <row r="522" spans="1:32" ht="15.75" customHeight="1" x14ac:dyDescent="0.2">
      <c r="A522" s="1"/>
      <c r="B522" s="126"/>
      <c r="C522" s="126"/>
      <c r="D522" s="12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2"/>
      <c r="AF522" s="2"/>
    </row>
    <row r="523" spans="1:32" ht="15.75" customHeight="1" x14ac:dyDescent="0.2">
      <c r="A523" s="1"/>
      <c r="B523" s="126"/>
      <c r="C523" s="126"/>
      <c r="D523" s="12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2"/>
      <c r="AF523" s="2"/>
    </row>
    <row r="524" spans="1:32" ht="15.75" customHeight="1" x14ac:dyDescent="0.2">
      <c r="A524" s="1"/>
      <c r="B524" s="126"/>
      <c r="C524" s="126"/>
      <c r="D524" s="12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2"/>
      <c r="AF524" s="2"/>
    </row>
    <row r="525" spans="1:32" ht="15.75" customHeight="1" x14ac:dyDescent="0.2">
      <c r="A525" s="1"/>
      <c r="B525" s="126"/>
      <c r="C525" s="126"/>
      <c r="D525" s="12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2"/>
      <c r="AF525" s="2"/>
    </row>
    <row r="526" spans="1:32" ht="15.75" customHeight="1" x14ac:dyDescent="0.2">
      <c r="A526" s="1"/>
      <c r="B526" s="126"/>
      <c r="C526" s="126"/>
      <c r="D526" s="12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2"/>
      <c r="AF526" s="2"/>
    </row>
    <row r="527" spans="1:32" ht="15.75" customHeight="1" x14ac:dyDescent="0.2">
      <c r="A527" s="1"/>
      <c r="B527" s="126"/>
      <c r="C527" s="126"/>
      <c r="D527" s="12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2"/>
      <c r="AF527" s="2"/>
    </row>
    <row r="528" spans="1:32" ht="15.75" customHeight="1" x14ac:dyDescent="0.2">
      <c r="A528" s="1"/>
      <c r="B528" s="126"/>
      <c r="C528" s="126"/>
      <c r="D528" s="12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2"/>
      <c r="AF528" s="2"/>
    </row>
    <row r="529" spans="1:32" ht="15.75" customHeight="1" x14ac:dyDescent="0.2">
      <c r="A529" s="1"/>
      <c r="B529" s="126"/>
      <c r="C529" s="126"/>
      <c r="D529" s="12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2"/>
      <c r="AF529" s="2"/>
    </row>
    <row r="530" spans="1:32" ht="15.75" customHeight="1" x14ac:dyDescent="0.2">
      <c r="A530" s="1"/>
      <c r="B530" s="126"/>
      <c r="C530" s="126"/>
      <c r="D530" s="12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2"/>
      <c r="AF530" s="2"/>
    </row>
    <row r="531" spans="1:32" ht="15.75" customHeight="1" x14ac:dyDescent="0.2">
      <c r="A531" s="1"/>
      <c r="B531" s="126"/>
      <c r="C531" s="126"/>
      <c r="D531" s="12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2"/>
      <c r="AF531" s="2"/>
    </row>
    <row r="532" spans="1:32" ht="15.75" customHeight="1" x14ac:dyDescent="0.2">
      <c r="A532" s="1"/>
      <c r="B532" s="126"/>
      <c r="C532" s="126"/>
      <c r="D532" s="12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2"/>
      <c r="AF532" s="2"/>
    </row>
    <row r="533" spans="1:32" ht="15.75" customHeight="1" x14ac:dyDescent="0.2">
      <c r="A533" s="1"/>
      <c r="B533" s="126"/>
      <c r="C533" s="126"/>
      <c r="D533" s="12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2"/>
      <c r="AF533" s="2"/>
    </row>
    <row r="534" spans="1:32" ht="15.75" customHeight="1" x14ac:dyDescent="0.2">
      <c r="A534" s="1"/>
      <c r="B534" s="126"/>
      <c r="C534" s="126"/>
      <c r="D534" s="12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2"/>
      <c r="AF534" s="2"/>
    </row>
    <row r="535" spans="1:32" ht="15.75" customHeight="1" x14ac:dyDescent="0.2">
      <c r="A535" s="1"/>
      <c r="B535" s="126"/>
      <c r="C535" s="126"/>
      <c r="D535" s="12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2"/>
      <c r="AF535" s="2"/>
    </row>
    <row r="536" spans="1:32" ht="15.75" customHeight="1" x14ac:dyDescent="0.2">
      <c r="A536" s="1"/>
      <c r="B536" s="126"/>
      <c r="C536" s="126"/>
      <c r="D536" s="12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2"/>
      <c r="AF536" s="2"/>
    </row>
    <row r="537" spans="1:32" ht="15.75" customHeight="1" x14ac:dyDescent="0.2">
      <c r="A537" s="1"/>
      <c r="B537" s="126"/>
      <c r="C537" s="126"/>
      <c r="D537" s="12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2"/>
      <c r="AF537" s="2"/>
    </row>
    <row r="538" spans="1:32" ht="15.75" customHeight="1" x14ac:dyDescent="0.2">
      <c r="A538" s="1"/>
      <c r="B538" s="126"/>
      <c r="C538" s="126"/>
      <c r="D538" s="12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2"/>
      <c r="AF538" s="2"/>
    </row>
    <row r="539" spans="1:32" ht="15.75" customHeight="1" x14ac:dyDescent="0.2">
      <c r="A539" s="1"/>
      <c r="B539" s="126"/>
      <c r="C539" s="126"/>
      <c r="D539" s="12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2"/>
      <c r="AF539" s="2"/>
    </row>
    <row r="540" spans="1:32" ht="15.75" customHeight="1" x14ac:dyDescent="0.2">
      <c r="A540" s="1"/>
      <c r="B540" s="126"/>
      <c r="C540" s="126"/>
      <c r="D540" s="12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2"/>
      <c r="AF540" s="2"/>
    </row>
    <row r="541" spans="1:32" ht="15.75" customHeight="1" x14ac:dyDescent="0.2">
      <c r="A541" s="1"/>
      <c r="B541" s="126"/>
      <c r="C541" s="126"/>
      <c r="D541" s="12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2"/>
      <c r="AF541" s="2"/>
    </row>
    <row r="542" spans="1:32" ht="15.75" customHeight="1" x14ac:dyDescent="0.2">
      <c r="A542" s="1"/>
      <c r="B542" s="126"/>
      <c r="C542" s="126"/>
      <c r="D542" s="12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2"/>
      <c r="AF542" s="2"/>
    </row>
    <row r="543" spans="1:32" ht="15.75" customHeight="1" x14ac:dyDescent="0.2">
      <c r="A543" s="1"/>
      <c r="B543" s="126"/>
      <c r="C543" s="126"/>
      <c r="D543" s="12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2"/>
      <c r="AF543" s="2"/>
    </row>
    <row r="544" spans="1:32" ht="15.75" customHeight="1" x14ac:dyDescent="0.2">
      <c r="A544" s="1"/>
      <c r="B544" s="126"/>
      <c r="C544" s="126"/>
      <c r="D544" s="12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2"/>
      <c r="AF544" s="2"/>
    </row>
    <row r="545" spans="1:32" ht="15.75" customHeight="1" x14ac:dyDescent="0.2">
      <c r="A545" s="1"/>
      <c r="B545" s="126"/>
      <c r="C545" s="126"/>
      <c r="D545" s="12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2"/>
      <c r="AF545" s="2"/>
    </row>
    <row r="546" spans="1:32" ht="15.75" customHeight="1" x14ac:dyDescent="0.2">
      <c r="A546" s="1"/>
      <c r="B546" s="126"/>
      <c r="C546" s="126"/>
      <c r="D546" s="12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2"/>
      <c r="AF546" s="2"/>
    </row>
    <row r="547" spans="1:32" ht="15.75" customHeight="1" x14ac:dyDescent="0.2">
      <c r="A547" s="1"/>
      <c r="B547" s="126"/>
      <c r="C547" s="126"/>
      <c r="D547" s="12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2"/>
      <c r="AF547" s="2"/>
    </row>
    <row r="548" spans="1:32" ht="15.75" customHeight="1" x14ac:dyDescent="0.2">
      <c r="A548" s="1"/>
      <c r="B548" s="126"/>
      <c r="C548" s="126"/>
      <c r="D548" s="12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2"/>
      <c r="AF548" s="2"/>
    </row>
    <row r="549" spans="1:32" ht="15.75" customHeight="1" x14ac:dyDescent="0.2">
      <c r="A549" s="1"/>
      <c r="B549" s="126"/>
      <c r="C549" s="126"/>
      <c r="D549" s="12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2"/>
      <c r="AF549" s="2"/>
    </row>
    <row r="550" spans="1:32" ht="15.75" customHeight="1" x14ac:dyDescent="0.2">
      <c r="A550" s="1"/>
      <c r="B550" s="126"/>
      <c r="C550" s="126"/>
      <c r="D550" s="12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2"/>
      <c r="AF550" s="2"/>
    </row>
    <row r="551" spans="1:32" ht="15.75" customHeight="1" x14ac:dyDescent="0.2">
      <c r="A551" s="1"/>
      <c r="B551" s="126"/>
      <c r="C551" s="126"/>
      <c r="D551" s="12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2"/>
      <c r="AF551" s="2"/>
    </row>
    <row r="552" spans="1:32" ht="15.75" customHeight="1" x14ac:dyDescent="0.2">
      <c r="A552" s="1"/>
      <c r="B552" s="126"/>
      <c r="C552" s="126"/>
      <c r="D552" s="12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2"/>
      <c r="AF552" s="2"/>
    </row>
    <row r="553" spans="1:32" ht="15.75" customHeight="1" x14ac:dyDescent="0.2">
      <c r="A553" s="1"/>
      <c r="B553" s="126"/>
      <c r="C553" s="126"/>
      <c r="D553" s="12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2"/>
      <c r="AF553" s="2"/>
    </row>
    <row r="554" spans="1:32" ht="15.75" customHeight="1" x14ac:dyDescent="0.2">
      <c r="A554" s="1"/>
      <c r="B554" s="126"/>
      <c r="C554" s="126"/>
      <c r="D554" s="12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2"/>
      <c r="AF554" s="2"/>
    </row>
    <row r="555" spans="1:32" ht="15.75" customHeight="1" x14ac:dyDescent="0.2">
      <c r="A555" s="1"/>
      <c r="B555" s="126"/>
      <c r="C555" s="126"/>
      <c r="D555" s="12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2"/>
      <c r="AF555" s="2"/>
    </row>
    <row r="556" spans="1:32" ht="15.75" customHeight="1" x14ac:dyDescent="0.2">
      <c r="A556" s="1"/>
      <c r="B556" s="126"/>
      <c r="C556" s="126"/>
      <c r="D556" s="12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2"/>
      <c r="AF556" s="2"/>
    </row>
    <row r="557" spans="1:32" ht="15.75" customHeight="1" x14ac:dyDescent="0.2">
      <c r="A557" s="1"/>
      <c r="B557" s="126"/>
      <c r="C557" s="126"/>
      <c r="D557" s="12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2"/>
      <c r="AF557" s="2"/>
    </row>
    <row r="558" spans="1:32" ht="15.75" customHeight="1" x14ac:dyDescent="0.2">
      <c r="A558" s="1"/>
      <c r="B558" s="126"/>
      <c r="C558" s="126"/>
      <c r="D558" s="12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2"/>
      <c r="AF558" s="2"/>
    </row>
    <row r="559" spans="1:32" ht="15.75" customHeight="1" x14ac:dyDescent="0.2">
      <c r="A559" s="1"/>
      <c r="B559" s="126"/>
      <c r="C559" s="126"/>
      <c r="D559" s="12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2"/>
      <c r="AF559" s="2"/>
    </row>
    <row r="560" spans="1:32" ht="15.75" customHeight="1" x14ac:dyDescent="0.2">
      <c r="A560" s="1"/>
      <c r="B560" s="126"/>
      <c r="C560" s="126"/>
      <c r="D560" s="12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2"/>
      <c r="AF560" s="2"/>
    </row>
    <row r="561" spans="1:32" ht="15.75" customHeight="1" x14ac:dyDescent="0.2">
      <c r="A561" s="1"/>
      <c r="B561" s="126"/>
      <c r="C561" s="126"/>
      <c r="D561" s="12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2"/>
      <c r="AF561" s="2"/>
    </row>
    <row r="562" spans="1:32" ht="15.75" customHeight="1" x14ac:dyDescent="0.2">
      <c r="A562" s="1"/>
      <c r="B562" s="126"/>
      <c r="C562" s="126"/>
      <c r="D562" s="12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2"/>
      <c r="AF562" s="2"/>
    </row>
    <row r="563" spans="1:32" ht="15.75" customHeight="1" x14ac:dyDescent="0.2">
      <c r="A563" s="1"/>
      <c r="B563" s="126"/>
      <c r="C563" s="126"/>
      <c r="D563" s="12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2"/>
      <c r="AF563" s="2"/>
    </row>
    <row r="564" spans="1:32" ht="15.75" customHeight="1" x14ac:dyDescent="0.2">
      <c r="A564" s="1"/>
      <c r="B564" s="126"/>
      <c r="C564" s="126"/>
      <c r="D564" s="12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2"/>
      <c r="AF564" s="2"/>
    </row>
    <row r="565" spans="1:32" ht="15.75" customHeight="1" x14ac:dyDescent="0.2">
      <c r="A565" s="1"/>
      <c r="B565" s="126"/>
      <c r="C565" s="126"/>
      <c r="D565" s="12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2"/>
      <c r="AF565" s="2"/>
    </row>
    <row r="566" spans="1:32" ht="15.75" customHeight="1" x14ac:dyDescent="0.2">
      <c r="A566" s="1"/>
      <c r="B566" s="126"/>
      <c r="C566" s="126"/>
      <c r="D566" s="12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2"/>
      <c r="AF566" s="2"/>
    </row>
    <row r="567" spans="1:32" ht="15.75" customHeight="1" x14ac:dyDescent="0.2">
      <c r="A567" s="1"/>
      <c r="B567" s="126"/>
      <c r="C567" s="126"/>
      <c r="D567" s="12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2"/>
      <c r="AF567" s="2"/>
    </row>
    <row r="568" spans="1:32" ht="15.75" customHeight="1" x14ac:dyDescent="0.2">
      <c r="A568" s="1"/>
      <c r="B568" s="126"/>
      <c r="C568" s="126"/>
      <c r="D568" s="12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2"/>
      <c r="AF568" s="2"/>
    </row>
    <row r="569" spans="1:32" ht="15.75" customHeight="1" x14ac:dyDescent="0.2">
      <c r="A569" s="1"/>
      <c r="B569" s="126"/>
      <c r="C569" s="126"/>
      <c r="D569" s="12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2"/>
      <c r="AF569" s="2"/>
    </row>
    <row r="570" spans="1:32" ht="15.75" customHeight="1" x14ac:dyDescent="0.2">
      <c r="A570" s="1"/>
      <c r="B570" s="126"/>
      <c r="C570" s="126"/>
      <c r="D570" s="12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2"/>
      <c r="AF570" s="2"/>
    </row>
    <row r="571" spans="1:32" ht="15.75" customHeight="1" x14ac:dyDescent="0.2">
      <c r="A571" s="1"/>
      <c r="B571" s="126"/>
      <c r="C571" s="126"/>
      <c r="D571" s="12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2"/>
      <c r="AF571" s="2"/>
    </row>
    <row r="572" spans="1:32" ht="15.75" customHeight="1" x14ac:dyDescent="0.2">
      <c r="A572" s="1"/>
      <c r="B572" s="126"/>
      <c r="C572" s="126"/>
      <c r="D572" s="12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2"/>
      <c r="AF572" s="2"/>
    </row>
    <row r="573" spans="1:32" ht="15.75" customHeight="1" x14ac:dyDescent="0.2">
      <c r="A573" s="1"/>
      <c r="B573" s="126"/>
      <c r="C573" s="126"/>
      <c r="D573" s="12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2"/>
      <c r="AF573" s="2"/>
    </row>
    <row r="574" spans="1:32" ht="15.75" customHeight="1" x14ac:dyDescent="0.2">
      <c r="A574" s="1"/>
      <c r="B574" s="126"/>
      <c r="C574" s="126"/>
      <c r="D574" s="12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2"/>
      <c r="AF574" s="2"/>
    </row>
    <row r="575" spans="1:32" ht="15.75" customHeight="1" x14ac:dyDescent="0.2">
      <c r="A575" s="1"/>
      <c r="B575" s="126"/>
      <c r="C575" s="126"/>
      <c r="D575" s="12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2"/>
      <c r="AF575" s="2"/>
    </row>
    <row r="576" spans="1:32" ht="15.75" customHeight="1" x14ac:dyDescent="0.2">
      <c r="A576" s="1"/>
      <c r="B576" s="126"/>
      <c r="C576" s="126"/>
      <c r="D576" s="12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2"/>
      <c r="AF576" s="2"/>
    </row>
    <row r="577" spans="1:32" ht="15.75" customHeight="1" x14ac:dyDescent="0.2">
      <c r="A577" s="1"/>
      <c r="B577" s="126"/>
      <c r="C577" s="126"/>
      <c r="D577" s="12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2"/>
      <c r="AF577" s="2"/>
    </row>
    <row r="578" spans="1:32" ht="15.75" customHeight="1" x14ac:dyDescent="0.2">
      <c r="A578" s="1"/>
      <c r="B578" s="126"/>
      <c r="C578" s="126"/>
      <c r="D578" s="12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2"/>
      <c r="AF578" s="2"/>
    </row>
    <row r="579" spans="1:32" ht="15.75" customHeight="1" x14ac:dyDescent="0.2">
      <c r="A579" s="1"/>
      <c r="B579" s="126"/>
      <c r="C579" s="126"/>
      <c r="D579" s="12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2"/>
      <c r="AF579" s="2"/>
    </row>
    <row r="580" spans="1:32" ht="15.75" customHeight="1" x14ac:dyDescent="0.2">
      <c r="A580" s="1"/>
      <c r="B580" s="126"/>
      <c r="C580" s="126"/>
      <c r="D580" s="12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2"/>
      <c r="AF580" s="2"/>
    </row>
    <row r="581" spans="1:32" ht="15.75" customHeight="1" x14ac:dyDescent="0.2">
      <c r="A581" s="1"/>
      <c r="B581" s="126"/>
      <c r="C581" s="126"/>
      <c r="D581" s="12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2"/>
      <c r="AF581" s="2"/>
    </row>
    <row r="582" spans="1:32" ht="15.75" customHeight="1" x14ac:dyDescent="0.2">
      <c r="A582" s="1"/>
      <c r="B582" s="126"/>
      <c r="C582" s="126"/>
      <c r="D582" s="12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2"/>
      <c r="AF582" s="2"/>
    </row>
    <row r="583" spans="1:32" ht="15.75" customHeight="1" x14ac:dyDescent="0.2">
      <c r="A583" s="1"/>
      <c r="B583" s="126"/>
      <c r="C583" s="126"/>
      <c r="D583" s="12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2"/>
      <c r="AF583" s="2"/>
    </row>
    <row r="584" spans="1:32" ht="15.75" customHeight="1" x14ac:dyDescent="0.2">
      <c r="A584" s="1"/>
      <c r="B584" s="126"/>
      <c r="C584" s="126"/>
      <c r="D584" s="12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2"/>
      <c r="AF584" s="2"/>
    </row>
    <row r="585" spans="1:32" ht="15.75" customHeight="1" x14ac:dyDescent="0.2">
      <c r="A585" s="1"/>
      <c r="B585" s="126"/>
      <c r="C585" s="126"/>
      <c r="D585" s="12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2"/>
      <c r="AF585" s="2"/>
    </row>
    <row r="586" spans="1:32" ht="15.75" customHeight="1" x14ac:dyDescent="0.2">
      <c r="A586" s="1"/>
      <c r="B586" s="126"/>
      <c r="C586" s="126"/>
      <c r="D586" s="12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2"/>
      <c r="AF586" s="2"/>
    </row>
    <row r="587" spans="1:32" ht="15.75" customHeight="1" x14ac:dyDescent="0.2">
      <c r="A587" s="1"/>
      <c r="B587" s="126"/>
      <c r="C587" s="126"/>
      <c r="D587" s="12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2"/>
      <c r="AF587" s="2"/>
    </row>
    <row r="588" spans="1:32" ht="15.75" customHeight="1" x14ac:dyDescent="0.2">
      <c r="A588" s="1"/>
      <c r="B588" s="126"/>
      <c r="C588" s="126"/>
      <c r="D588" s="12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2"/>
      <c r="AF588" s="2"/>
    </row>
    <row r="589" spans="1:32" ht="15.75" customHeight="1" x14ac:dyDescent="0.2">
      <c r="A589" s="1"/>
      <c r="B589" s="126"/>
      <c r="C589" s="126"/>
      <c r="D589" s="12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2"/>
      <c r="AF589" s="2"/>
    </row>
    <row r="590" spans="1:32" ht="15.75" customHeight="1" x14ac:dyDescent="0.2">
      <c r="A590" s="1"/>
      <c r="B590" s="126"/>
      <c r="C590" s="126"/>
      <c r="D590" s="12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2"/>
      <c r="AF590" s="2"/>
    </row>
    <row r="591" spans="1:32" ht="15.75" customHeight="1" x14ac:dyDescent="0.2">
      <c r="A591" s="1"/>
      <c r="B591" s="126"/>
      <c r="C591" s="126"/>
      <c r="D591" s="12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2"/>
      <c r="AF591" s="2"/>
    </row>
    <row r="592" spans="1:32" ht="15.75" customHeight="1" x14ac:dyDescent="0.2">
      <c r="A592" s="1"/>
      <c r="B592" s="126"/>
      <c r="C592" s="126"/>
      <c r="D592" s="12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2"/>
      <c r="AF592" s="2"/>
    </row>
    <row r="593" spans="1:32" ht="15.75" customHeight="1" x14ac:dyDescent="0.2">
      <c r="A593" s="1"/>
      <c r="B593" s="126"/>
      <c r="C593" s="126"/>
      <c r="D593" s="12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2"/>
      <c r="AF593" s="2"/>
    </row>
    <row r="594" spans="1:32" ht="15.75" customHeight="1" x14ac:dyDescent="0.2">
      <c r="A594" s="1"/>
      <c r="B594" s="126"/>
      <c r="C594" s="126"/>
      <c r="D594" s="12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2"/>
      <c r="AF594" s="2"/>
    </row>
    <row r="595" spans="1:32" ht="15.75" customHeight="1" x14ac:dyDescent="0.2">
      <c r="A595" s="1"/>
      <c r="B595" s="126"/>
      <c r="C595" s="126"/>
      <c r="D595" s="12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2"/>
      <c r="AF595" s="2"/>
    </row>
    <row r="596" spans="1:32" ht="15.75" customHeight="1" x14ac:dyDescent="0.2">
      <c r="A596" s="1"/>
      <c r="B596" s="126"/>
      <c r="C596" s="126"/>
      <c r="D596" s="12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2"/>
      <c r="AF596" s="2"/>
    </row>
    <row r="597" spans="1:32" ht="15.75" customHeight="1" x14ac:dyDescent="0.2">
      <c r="A597" s="1"/>
      <c r="B597" s="126"/>
      <c r="C597" s="126"/>
      <c r="D597" s="12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2"/>
      <c r="AF597" s="2"/>
    </row>
    <row r="598" spans="1:32" ht="15.75" customHeight="1" x14ac:dyDescent="0.2">
      <c r="A598" s="1"/>
      <c r="B598" s="126"/>
      <c r="C598" s="126"/>
      <c r="D598" s="12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2"/>
      <c r="AF598" s="2"/>
    </row>
    <row r="599" spans="1:32" ht="15.75" customHeight="1" x14ac:dyDescent="0.2">
      <c r="A599" s="1"/>
      <c r="B599" s="126"/>
      <c r="C599" s="126"/>
      <c r="D599" s="12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2"/>
      <c r="AF599" s="2"/>
    </row>
    <row r="600" spans="1:32" ht="15.75" customHeight="1" x14ac:dyDescent="0.2">
      <c r="A600" s="1"/>
      <c r="B600" s="126"/>
      <c r="C600" s="126"/>
      <c r="D600" s="12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2"/>
      <c r="AF600" s="2"/>
    </row>
    <row r="601" spans="1:32" ht="15.75" customHeight="1" x14ac:dyDescent="0.2">
      <c r="A601" s="1"/>
      <c r="B601" s="126"/>
      <c r="C601" s="126"/>
      <c r="D601" s="12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2"/>
      <c r="AF601" s="2"/>
    </row>
    <row r="602" spans="1:32" ht="15.75" customHeight="1" x14ac:dyDescent="0.2">
      <c r="A602" s="1"/>
      <c r="B602" s="126"/>
      <c r="C602" s="126"/>
      <c r="D602" s="12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2"/>
      <c r="AF602" s="2"/>
    </row>
    <row r="603" spans="1:32" ht="15.75" customHeight="1" x14ac:dyDescent="0.2">
      <c r="A603" s="1"/>
      <c r="B603" s="126"/>
      <c r="C603" s="126"/>
      <c r="D603" s="12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2"/>
      <c r="AF603" s="2"/>
    </row>
    <row r="604" spans="1:32" ht="15.75" customHeight="1" x14ac:dyDescent="0.2">
      <c r="A604" s="1"/>
      <c r="B604" s="126"/>
      <c r="C604" s="126"/>
      <c r="D604" s="12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2"/>
      <c r="AF604" s="2"/>
    </row>
    <row r="605" spans="1:32" ht="15.75" customHeight="1" x14ac:dyDescent="0.2">
      <c r="A605" s="1"/>
      <c r="B605" s="126"/>
      <c r="C605" s="126"/>
      <c r="D605" s="12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2"/>
      <c r="AF605" s="2"/>
    </row>
    <row r="606" spans="1:32" ht="15.75" customHeight="1" x14ac:dyDescent="0.2">
      <c r="A606" s="1"/>
      <c r="B606" s="126"/>
      <c r="C606" s="126"/>
      <c r="D606" s="12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2"/>
      <c r="AF606" s="2"/>
    </row>
    <row r="607" spans="1:32" ht="15.75" customHeight="1" x14ac:dyDescent="0.2">
      <c r="A607" s="1"/>
      <c r="B607" s="126"/>
      <c r="C607" s="126"/>
      <c r="D607" s="12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2"/>
      <c r="AF607" s="2"/>
    </row>
    <row r="608" spans="1:32" ht="15.75" customHeight="1" x14ac:dyDescent="0.2">
      <c r="A608" s="1"/>
      <c r="B608" s="126"/>
      <c r="C608" s="126"/>
      <c r="D608" s="12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2"/>
      <c r="AF608" s="2"/>
    </row>
    <row r="609" spans="1:32" ht="15.75" customHeight="1" x14ac:dyDescent="0.2">
      <c r="A609" s="1"/>
      <c r="B609" s="126"/>
      <c r="C609" s="126"/>
      <c r="D609" s="12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2"/>
      <c r="AF609" s="2"/>
    </row>
    <row r="610" spans="1:32" ht="15.75" customHeight="1" x14ac:dyDescent="0.2">
      <c r="A610" s="1"/>
      <c r="B610" s="126"/>
      <c r="C610" s="126"/>
      <c r="D610" s="12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2"/>
      <c r="AF610" s="2"/>
    </row>
    <row r="611" spans="1:32" ht="15.75" customHeight="1" x14ac:dyDescent="0.2">
      <c r="A611" s="1"/>
      <c r="B611" s="126"/>
      <c r="C611" s="126"/>
      <c r="D611" s="12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2"/>
      <c r="AF611" s="2"/>
    </row>
    <row r="612" spans="1:32" ht="15.75" customHeight="1" x14ac:dyDescent="0.2">
      <c r="A612" s="1"/>
      <c r="B612" s="126"/>
      <c r="C612" s="126"/>
      <c r="D612" s="12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2"/>
      <c r="AF612" s="2"/>
    </row>
    <row r="613" spans="1:32" ht="15.75" customHeight="1" x14ac:dyDescent="0.2">
      <c r="A613" s="1"/>
      <c r="B613" s="126"/>
      <c r="C613" s="126"/>
      <c r="D613" s="12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2"/>
      <c r="AF613" s="2"/>
    </row>
    <row r="614" spans="1:32" ht="15.75" customHeight="1" x14ac:dyDescent="0.2">
      <c r="A614" s="1"/>
      <c r="B614" s="126"/>
      <c r="C614" s="126"/>
      <c r="D614" s="12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2"/>
      <c r="AF614" s="2"/>
    </row>
    <row r="615" spans="1:32" ht="15.75" customHeight="1" x14ac:dyDescent="0.2">
      <c r="A615" s="1"/>
      <c r="B615" s="126"/>
      <c r="C615" s="126"/>
      <c r="D615" s="12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2"/>
      <c r="AF615" s="2"/>
    </row>
    <row r="616" spans="1:32" ht="15.75" customHeight="1" x14ac:dyDescent="0.2">
      <c r="A616" s="1"/>
      <c r="B616" s="126"/>
      <c r="C616" s="126"/>
      <c r="D616" s="12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2"/>
      <c r="AF616" s="2"/>
    </row>
    <row r="617" spans="1:32" ht="15.75" customHeight="1" x14ac:dyDescent="0.2">
      <c r="A617" s="1"/>
      <c r="B617" s="126"/>
      <c r="C617" s="126"/>
      <c r="D617" s="12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2"/>
      <c r="AF617" s="2"/>
    </row>
    <row r="618" spans="1:32" ht="15.75" customHeight="1" x14ac:dyDescent="0.2">
      <c r="A618" s="1"/>
      <c r="B618" s="126"/>
      <c r="C618" s="126"/>
      <c r="D618" s="12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2"/>
      <c r="AF618" s="2"/>
    </row>
    <row r="619" spans="1:32" ht="15.75" customHeight="1" x14ac:dyDescent="0.2">
      <c r="A619" s="1"/>
      <c r="B619" s="126"/>
      <c r="C619" s="126"/>
      <c r="D619" s="12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2"/>
      <c r="AF619" s="2"/>
    </row>
    <row r="620" spans="1:32" ht="15.75" customHeight="1" x14ac:dyDescent="0.2">
      <c r="A620" s="1"/>
      <c r="B620" s="126"/>
      <c r="C620" s="126"/>
      <c r="D620" s="12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2"/>
      <c r="AF620" s="2"/>
    </row>
    <row r="621" spans="1:32" ht="15.75" customHeight="1" x14ac:dyDescent="0.2">
      <c r="A621" s="1"/>
      <c r="B621" s="126"/>
      <c r="C621" s="126"/>
      <c r="D621" s="12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2"/>
      <c r="AF621" s="2"/>
    </row>
    <row r="622" spans="1:32" ht="15.75" customHeight="1" x14ac:dyDescent="0.2">
      <c r="A622" s="1"/>
      <c r="B622" s="126"/>
      <c r="C622" s="126"/>
      <c r="D622" s="12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2"/>
      <c r="AF622" s="2"/>
    </row>
    <row r="623" spans="1:32" ht="15.75" customHeight="1" x14ac:dyDescent="0.2">
      <c r="A623" s="1"/>
      <c r="B623" s="126"/>
      <c r="C623" s="126"/>
      <c r="D623" s="12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2"/>
      <c r="AF623" s="2"/>
    </row>
    <row r="624" spans="1:32" ht="15.75" customHeight="1" x14ac:dyDescent="0.2">
      <c r="A624" s="1"/>
      <c r="B624" s="126"/>
      <c r="C624" s="126"/>
      <c r="D624" s="12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2"/>
      <c r="AF624" s="2"/>
    </row>
    <row r="625" spans="1:32" ht="15.75" customHeight="1" x14ac:dyDescent="0.2">
      <c r="A625" s="1"/>
      <c r="B625" s="126"/>
      <c r="C625" s="126"/>
      <c r="D625" s="12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2"/>
      <c r="AF625" s="2"/>
    </row>
    <row r="626" spans="1:32" ht="15.75" customHeight="1" x14ac:dyDescent="0.2">
      <c r="A626" s="1"/>
      <c r="B626" s="126"/>
      <c r="C626" s="126"/>
      <c r="D626" s="12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2"/>
      <c r="AF626" s="2"/>
    </row>
    <row r="627" spans="1:32" ht="15.75" customHeight="1" x14ac:dyDescent="0.2">
      <c r="A627" s="1"/>
      <c r="B627" s="126"/>
      <c r="C627" s="126"/>
      <c r="D627" s="12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2"/>
      <c r="AF627" s="2"/>
    </row>
    <row r="628" spans="1:32" ht="15.75" customHeight="1" x14ac:dyDescent="0.2">
      <c r="A628" s="1"/>
      <c r="B628" s="126"/>
      <c r="C628" s="126"/>
      <c r="D628" s="12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2"/>
      <c r="AF628" s="2"/>
    </row>
    <row r="629" spans="1:32" ht="15.75" customHeight="1" x14ac:dyDescent="0.2">
      <c r="A629" s="1"/>
      <c r="B629" s="126"/>
      <c r="C629" s="126"/>
      <c r="D629" s="12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2"/>
      <c r="AF629" s="2"/>
    </row>
    <row r="630" spans="1:32" ht="15.75" customHeight="1" x14ac:dyDescent="0.2">
      <c r="A630" s="1"/>
      <c r="B630" s="126"/>
      <c r="C630" s="126"/>
      <c r="D630" s="12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2"/>
      <c r="AF630" s="2"/>
    </row>
    <row r="631" spans="1:32" ht="15.75" customHeight="1" x14ac:dyDescent="0.2">
      <c r="A631" s="1"/>
      <c r="B631" s="126"/>
      <c r="C631" s="126"/>
      <c r="D631" s="12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2"/>
      <c r="AF631" s="2"/>
    </row>
    <row r="632" spans="1:32" ht="15.75" customHeight="1" x14ac:dyDescent="0.2">
      <c r="A632" s="1"/>
      <c r="B632" s="126"/>
      <c r="C632" s="126"/>
      <c r="D632" s="12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2"/>
      <c r="AF632" s="2"/>
    </row>
    <row r="633" spans="1:32" ht="15.75" customHeight="1" x14ac:dyDescent="0.2">
      <c r="A633" s="1"/>
      <c r="B633" s="126"/>
      <c r="C633" s="126"/>
      <c r="D633" s="12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2"/>
      <c r="AF633" s="2"/>
    </row>
    <row r="634" spans="1:32" ht="15.75" customHeight="1" x14ac:dyDescent="0.2">
      <c r="A634" s="1"/>
      <c r="B634" s="126"/>
      <c r="C634" s="126"/>
      <c r="D634" s="12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2"/>
      <c r="AF634" s="2"/>
    </row>
    <row r="635" spans="1:32" ht="15.75" customHeight="1" x14ac:dyDescent="0.2">
      <c r="A635" s="1"/>
      <c r="B635" s="126"/>
      <c r="C635" s="126"/>
      <c r="D635" s="12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2"/>
      <c r="AF635" s="2"/>
    </row>
    <row r="636" spans="1:32" ht="15.75" customHeight="1" x14ac:dyDescent="0.2">
      <c r="A636" s="1"/>
      <c r="B636" s="126"/>
      <c r="C636" s="126"/>
      <c r="D636" s="12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2"/>
      <c r="AF636" s="2"/>
    </row>
    <row r="637" spans="1:32" ht="15.75" customHeight="1" x14ac:dyDescent="0.2">
      <c r="A637" s="1"/>
      <c r="B637" s="126"/>
      <c r="C637" s="126"/>
      <c r="D637" s="12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2"/>
      <c r="AF637" s="2"/>
    </row>
    <row r="638" spans="1:32" ht="15.75" customHeight="1" x14ac:dyDescent="0.2">
      <c r="A638" s="1"/>
      <c r="B638" s="126"/>
      <c r="C638" s="126"/>
      <c r="D638" s="12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2"/>
      <c r="AF638" s="2"/>
    </row>
    <row r="639" spans="1:32" ht="15.75" customHeight="1" x14ac:dyDescent="0.2">
      <c r="A639" s="1"/>
      <c r="B639" s="126"/>
      <c r="C639" s="126"/>
      <c r="D639" s="12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2"/>
      <c r="AF639" s="2"/>
    </row>
    <row r="640" spans="1:32" ht="15.75" customHeight="1" x14ac:dyDescent="0.2">
      <c r="A640" s="1"/>
      <c r="B640" s="126"/>
      <c r="C640" s="126"/>
      <c r="D640" s="12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2"/>
      <c r="AF640" s="2"/>
    </row>
    <row r="641" spans="1:32" ht="15.75" customHeight="1" x14ac:dyDescent="0.2">
      <c r="A641" s="1"/>
      <c r="B641" s="126"/>
      <c r="C641" s="126"/>
      <c r="D641" s="12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2"/>
      <c r="AF641" s="2"/>
    </row>
    <row r="642" spans="1:32" ht="15.75" customHeight="1" x14ac:dyDescent="0.2">
      <c r="A642" s="1"/>
      <c r="B642" s="126"/>
      <c r="C642" s="126"/>
      <c r="D642" s="12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2"/>
      <c r="AF642" s="2"/>
    </row>
    <row r="643" spans="1:32" ht="15.75" customHeight="1" x14ac:dyDescent="0.2">
      <c r="A643" s="1"/>
      <c r="B643" s="126"/>
      <c r="C643" s="126"/>
      <c r="D643" s="12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2"/>
      <c r="AF643" s="2"/>
    </row>
    <row r="644" spans="1:32" ht="15.75" customHeight="1" x14ac:dyDescent="0.2">
      <c r="A644" s="1"/>
      <c r="B644" s="126"/>
      <c r="C644" s="126"/>
      <c r="D644" s="12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2"/>
      <c r="AF644" s="2"/>
    </row>
    <row r="645" spans="1:32" ht="15.75" customHeight="1" x14ac:dyDescent="0.2">
      <c r="A645" s="1"/>
      <c r="B645" s="126"/>
      <c r="C645" s="126"/>
      <c r="D645" s="12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2"/>
      <c r="AF645" s="2"/>
    </row>
    <row r="646" spans="1:32" ht="15.75" customHeight="1" x14ac:dyDescent="0.2">
      <c r="A646" s="1"/>
      <c r="B646" s="126"/>
      <c r="C646" s="126"/>
      <c r="D646" s="12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2"/>
      <c r="AF646" s="2"/>
    </row>
    <row r="647" spans="1:32" ht="15.75" customHeight="1" x14ac:dyDescent="0.2">
      <c r="A647" s="1"/>
      <c r="B647" s="126"/>
      <c r="C647" s="126"/>
      <c r="D647" s="12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2"/>
      <c r="AF647" s="2"/>
    </row>
    <row r="648" spans="1:32" ht="15.75" customHeight="1" x14ac:dyDescent="0.2">
      <c r="A648" s="1"/>
      <c r="B648" s="126"/>
      <c r="C648" s="126"/>
      <c r="D648" s="12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2"/>
      <c r="AF648" s="2"/>
    </row>
    <row r="649" spans="1:32" ht="15.75" customHeight="1" x14ac:dyDescent="0.2">
      <c r="A649" s="1"/>
      <c r="B649" s="126"/>
      <c r="C649" s="126"/>
      <c r="D649" s="12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2"/>
      <c r="AF649" s="2"/>
    </row>
    <row r="650" spans="1:32" ht="15.75" customHeight="1" x14ac:dyDescent="0.2">
      <c r="A650" s="1"/>
      <c r="B650" s="126"/>
      <c r="C650" s="126"/>
      <c r="D650" s="12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2"/>
      <c r="AF650" s="2"/>
    </row>
    <row r="651" spans="1:32" ht="15.75" customHeight="1" x14ac:dyDescent="0.2">
      <c r="A651" s="1"/>
      <c r="B651" s="126"/>
      <c r="C651" s="126"/>
      <c r="D651" s="12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2"/>
      <c r="AF651" s="2"/>
    </row>
    <row r="652" spans="1:32" ht="15.75" customHeight="1" x14ac:dyDescent="0.2">
      <c r="A652" s="1"/>
      <c r="B652" s="126"/>
      <c r="C652" s="126"/>
      <c r="D652" s="12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2"/>
      <c r="AF652" s="2"/>
    </row>
    <row r="653" spans="1:32" ht="15.75" customHeight="1" x14ac:dyDescent="0.2">
      <c r="A653" s="1"/>
      <c r="B653" s="126"/>
      <c r="C653" s="126"/>
      <c r="D653" s="12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2"/>
      <c r="AF653" s="2"/>
    </row>
    <row r="654" spans="1:32" ht="15.75" customHeight="1" x14ac:dyDescent="0.2">
      <c r="A654" s="1"/>
      <c r="B654" s="126"/>
      <c r="C654" s="126"/>
      <c r="D654" s="12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2"/>
      <c r="AF654" s="2"/>
    </row>
    <row r="655" spans="1:32" ht="15.75" customHeight="1" x14ac:dyDescent="0.2">
      <c r="A655" s="1"/>
      <c r="B655" s="126"/>
      <c r="C655" s="126"/>
      <c r="D655" s="12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2"/>
      <c r="AF655" s="2"/>
    </row>
    <row r="656" spans="1:32" ht="15.75" customHeight="1" x14ac:dyDescent="0.2">
      <c r="A656" s="1"/>
      <c r="B656" s="126"/>
      <c r="C656" s="126"/>
      <c r="D656" s="12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2"/>
      <c r="AF656" s="2"/>
    </row>
    <row r="657" spans="1:32" ht="15.75" customHeight="1" x14ac:dyDescent="0.2">
      <c r="A657" s="1"/>
      <c r="B657" s="126"/>
      <c r="C657" s="126"/>
      <c r="D657" s="12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2"/>
      <c r="AF657" s="2"/>
    </row>
    <row r="658" spans="1:32" ht="15.75" customHeight="1" x14ac:dyDescent="0.2">
      <c r="A658" s="1"/>
      <c r="B658" s="126"/>
      <c r="C658" s="126"/>
      <c r="D658" s="12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2"/>
      <c r="AF658" s="2"/>
    </row>
    <row r="659" spans="1:32" ht="15.75" customHeight="1" x14ac:dyDescent="0.2">
      <c r="A659" s="1"/>
      <c r="B659" s="126"/>
      <c r="C659" s="126"/>
      <c r="D659" s="12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2"/>
      <c r="AF659" s="2"/>
    </row>
    <row r="660" spans="1:32" ht="15.75" customHeight="1" x14ac:dyDescent="0.2">
      <c r="A660" s="1"/>
      <c r="B660" s="126"/>
      <c r="C660" s="126"/>
      <c r="D660" s="12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2"/>
      <c r="AF660" s="2"/>
    </row>
    <row r="661" spans="1:32" ht="15.75" customHeight="1" x14ac:dyDescent="0.2">
      <c r="A661" s="1"/>
      <c r="B661" s="126"/>
      <c r="C661" s="126"/>
      <c r="D661" s="12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2"/>
      <c r="AF661" s="2"/>
    </row>
    <row r="662" spans="1:32" ht="15.75" customHeight="1" x14ac:dyDescent="0.2">
      <c r="A662" s="1"/>
      <c r="B662" s="126"/>
      <c r="C662" s="126"/>
      <c r="D662" s="12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2"/>
      <c r="AF662" s="2"/>
    </row>
    <row r="663" spans="1:32" ht="15.75" customHeight="1" x14ac:dyDescent="0.2">
      <c r="A663" s="1"/>
      <c r="B663" s="126"/>
      <c r="C663" s="126"/>
      <c r="D663" s="12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2"/>
      <c r="AF663" s="2"/>
    </row>
    <row r="664" spans="1:32" ht="15.75" customHeight="1" x14ac:dyDescent="0.2">
      <c r="A664" s="1"/>
      <c r="B664" s="126"/>
      <c r="C664" s="126"/>
      <c r="D664" s="12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2"/>
      <c r="AF664" s="2"/>
    </row>
    <row r="665" spans="1:32" ht="15.75" customHeight="1" x14ac:dyDescent="0.2">
      <c r="A665" s="1"/>
      <c r="B665" s="126"/>
      <c r="C665" s="126"/>
      <c r="D665" s="12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2"/>
      <c r="AF665" s="2"/>
    </row>
    <row r="666" spans="1:32" ht="15.75" customHeight="1" x14ac:dyDescent="0.2">
      <c r="A666" s="1"/>
      <c r="B666" s="126"/>
      <c r="C666" s="126"/>
      <c r="D666" s="12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2"/>
      <c r="AF666" s="2"/>
    </row>
    <row r="667" spans="1:32" ht="15.75" customHeight="1" x14ac:dyDescent="0.2">
      <c r="A667" s="1"/>
      <c r="B667" s="126"/>
      <c r="C667" s="126"/>
      <c r="D667" s="12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2"/>
      <c r="AF667" s="2"/>
    </row>
    <row r="668" spans="1:32" ht="15.75" customHeight="1" x14ac:dyDescent="0.2">
      <c r="A668" s="1"/>
      <c r="B668" s="126"/>
      <c r="C668" s="126"/>
      <c r="D668" s="12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2"/>
      <c r="AF668" s="2"/>
    </row>
    <row r="669" spans="1:32" ht="15.75" customHeight="1" x14ac:dyDescent="0.2">
      <c r="A669" s="1"/>
      <c r="B669" s="126"/>
      <c r="C669" s="126"/>
      <c r="D669" s="12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2"/>
      <c r="AF669" s="2"/>
    </row>
    <row r="670" spans="1:32" ht="15.75" customHeight="1" x14ac:dyDescent="0.2">
      <c r="A670" s="1"/>
      <c r="B670" s="126"/>
      <c r="C670" s="126"/>
      <c r="D670" s="12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2"/>
      <c r="AF670" s="2"/>
    </row>
    <row r="671" spans="1:32" ht="15.75" customHeight="1" x14ac:dyDescent="0.2">
      <c r="A671" s="1"/>
      <c r="B671" s="126"/>
      <c r="C671" s="126"/>
      <c r="D671" s="12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2"/>
      <c r="AF671" s="2"/>
    </row>
    <row r="672" spans="1:32" ht="15.75" customHeight="1" x14ac:dyDescent="0.2">
      <c r="A672" s="1"/>
      <c r="B672" s="126"/>
      <c r="C672" s="126"/>
      <c r="D672" s="12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2"/>
      <c r="AF672" s="2"/>
    </row>
    <row r="673" spans="1:32" ht="15.75" customHeight="1" x14ac:dyDescent="0.2">
      <c r="A673" s="1"/>
      <c r="B673" s="126"/>
      <c r="C673" s="126"/>
      <c r="D673" s="12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2"/>
      <c r="AF673" s="2"/>
    </row>
    <row r="674" spans="1:32" ht="15.75" customHeight="1" x14ac:dyDescent="0.2">
      <c r="A674" s="1"/>
      <c r="B674" s="126"/>
      <c r="C674" s="126"/>
      <c r="D674" s="12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2"/>
      <c r="AF674" s="2"/>
    </row>
    <row r="675" spans="1:32" ht="15.75" customHeight="1" x14ac:dyDescent="0.2">
      <c r="A675" s="1"/>
      <c r="B675" s="126"/>
      <c r="C675" s="126"/>
      <c r="D675" s="12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2"/>
      <c r="AF675" s="2"/>
    </row>
    <row r="676" spans="1:32" ht="15.75" customHeight="1" x14ac:dyDescent="0.2">
      <c r="A676" s="1"/>
      <c r="B676" s="126"/>
      <c r="C676" s="126"/>
      <c r="D676" s="12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2"/>
      <c r="AF676" s="2"/>
    </row>
    <row r="677" spans="1:32" ht="15.75" customHeight="1" x14ac:dyDescent="0.2">
      <c r="A677" s="1"/>
      <c r="B677" s="126"/>
      <c r="C677" s="126"/>
      <c r="D677" s="12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2"/>
      <c r="AF677" s="2"/>
    </row>
    <row r="678" spans="1:32" ht="15.75" customHeight="1" x14ac:dyDescent="0.2">
      <c r="A678" s="1"/>
      <c r="B678" s="126"/>
      <c r="C678" s="126"/>
      <c r="D678" s="12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2"/>
      <c r="AF678" s="2"/>
    </row>
    <row r="679" spans="1:32" ht="15.75" customHeight="1" x14ac:dyDescent="0.2">
      <c r="A679" s="1"/>
      <c r="B679" s="126"/>
      <c r="C679" s="126"/>
      <c r="D679" s="12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2"/>
      <c r="AF679" s="2"/>
    </row>
    <row r="680" spans="1:32" ht="15.75" customHeight="1" x14ac:dyDescent="0.2">
      <c r="A680" s="1"/>
      <c r="B680" s="126"/>
      <c r="C680" s="126"/>
      <c r="D680" s="12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2"/>
      <c r="AF680" s="2"/>
    </row>
    <row r="681" spans="1:32" ht="15.75" customHeight="1" x14ac:dyDescent="0.2">
      <c r="A681" s="1"/>
      <c r="B681" s="126"/>
      <c r="C681" s="126"/>
      <c r="D681" s="12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2"/>
      <c r="AF681" s="2"/>
    </row>
    <row r="682" spans="1:32" ht="15.75" customHeight="1" x14ac:dyDescent="0.2">
      <c r="A682" s="1"/>
      <c r="B682" s="126"/>
      <c r="C682" s="126"/>
      <c r="D682" s="12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2"/>
      <c r="AF682" s="2"/>
    </row>
    <row r="683" spans="1:32" ht="15.75" customHeight="1" x14ac:dyDescent="0.2">
      <c r="A683" s="1"/>
      <c r="B683" s="126"/>
      <c r="C683" s="126"/>
      <c r="D683" s="12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2"/>
      <c r="AF683" s="2"/>
    </row>
    <row r="684" spans="1:32" ht="15.75" customHeight="1" x14ac:dyDescent="0.2">
      <c r="A684" s="1"/>
      <c r="B684" s="126"/>
      <c r="C684" s="126"/>
      <c r="D684" s="12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2"/>
      <c r="AF684" s="2"/>
    </row>
    <row r="685" spans="1:32" ht="15.75" customHeight="1" x14ac:dyDescent="0.2">
      <c r="A685" s="1"/>
      <c r="B685" s="126"/>
      <c r="C685" s="126"/>
      <c r="D685" s="12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2"/>
      <c r="AF685" s="2"/>
    </row>
    <row r="686" spans="1:32" ht="15.75" customHeight="1" x14ac:dyDescent="0.2">
      <c r="A686" s="1"/>
      <c r="B686" s="126"/>
      <c r="C686" s="126"/>
      <c r="D686" s="12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2"/>
      <c r="AF686" s="2"/>
    </row>
    <row r="687" spans="1:32" ht="15.75" customHeight="1" x14ac:dyDescent="0.2">
      <c r="A687" s="1"/>
      <c r="B687" s="126"/>
      <c r="C687" s="126"/>
      <c r="D687" s="12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2"/>
      <c r="AF687" s="2"/>
    </row>
    <row r="688" spans="1:32" ht="15.75" customHeight="1" x14ac:dyDescent="0.2">
      <c r="A688" s="1"/>
      <c r="B688" s="126"/>
      <c r="C688" s="126"/>
      <c r="D688" s="12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2"/>
      <c r="AF688" s="2"/>
    </row>
    <row r="689" spans="1:32" ht="15.75" customHeight="1" x14ac:dyDescent="0.2">
      <c r="A689" s="1"/>
      <c r="B689" s="126"/>
      <c r="C689" s="126"/>
      <c r="D689" s="12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2"/>
      <c r="AF689" s="2"/>
    </row>
    <row r="690" spans="1:32" ht="15.75" customHeight="1" x14ac:dyDescent="0.2">
      <c r="A690" s="1"/>
      <c r="B690" s="126"/>
      <c r="C690" s="126"/>
      <c r="D690" s="12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2"/>
      <c r="AF690" s="2"/>
    </row>
    <row r="691" spans="1:32" ht="15.75" customHeight="1" x14ac:dyDescent="0.2">
      <c r="A691" s="1"/>
      <c r="B691" s="126"/>
      <c r="C691" s="126"/>
      <c r="D691" s="12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2"/>
      <c r="AF691" s="2"/>
    </row>
    <row r="692" spans="1:32" ht="15.75" customHeight="1" x14ac:dyDescent="0.2">
      <c r="A692" s="1"/>
      <c r="B692" s="126"/>
      <c r="C692" s="126"/>
      <c r="D692" s="12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2"/>
      <c r="AF692" s="2"/>
    </row>
    <row r="693" spans="1:32" ht="15.75" customHeight="1" x14ac:dyDescent="0.2">
      <c r="A693" s="1"/>
      <c r="B693" s="126"/>
      <c r="C693" s="126"/>
      <c r="D693" s="12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2"/>
      <c r="AF693" s="2"/>
    </row>
    <row r="694" spans="1:32" ht="15.75" customHeight="1" x14ac:dyDescent="0.2">
      <c r="A694" s="1"/>
      <c r="B694" s="126"/>
      <c r="C694" s="126"/>
      <c r="D694" s="12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2"/>
      <c r="AF694" s="2"/>
    </row>
    <row r="695" spans="1:32" ht="15.75" customHeight="1" x14ac:dyDescent="0.2">
      <c r="A695" s="1"/>
      <c r="B695" s="126"/>
      <c r="C695" s="126"/>
      <c r="D695" s="12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2"/>
      <c r="AF695" s="2"/>
    </row>
    <row r="696" spans="1:32" ht="15.75" customHeight="1" x14ac:dyDescent="0.2">
      <c r="A696" s="1"/>
      <c r="B696" s="126"/>
      <c r="C696" s="126"/>
      <c r="D696" s="12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2"/>
      <c r="AF696" s="2"/>
    </row>
    <row r="697" spans="1:32" ht="15.75" customHeight="1" x14ac:dyDescent="0.2">
      <c r="A697" s="1"/>
      <c r="B697" s="126"/>
      <c r="C697" s="126"/>
      <c r="D697" s="12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2"/>
      <c r="AF697" s="2"/>
    </row>
    <row r="698" spans="1:32" ht="15.75" customHeight="1" x14ac:dyDescent="0.2">
      <c r="A698" s="1"/>
      <c r="B698" s="126"/>
      <c r="C698" s="126"/>
      <c r="D698" s="12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2"/>
      <c r="AF698" s="2"/>
    </row>
    <row r="699" spans="1:32" ht="15.75" customHeight="1" x14ac:dyDescent="0.2">
      <c r="A699" s="1"/>
      <c r="B699" s="126"/>
      <c r="C699" s="126"/>
      <c r="D699" s="12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2"/>
      <c r="AF699" s="2"/>
    </row>
    <row r="700" spans="1:32" ht="15.75" customHeight="1" x14ac:dyDescent="0.2">
      <c r="A700" s="1"/>
      <c r="B700" s="126"/>
      <c r="C700" s="126"/>
      <c r="D700" s="12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2"/>
      <c r="AF700" s="2"/>
    </row>
    <row r="701" spans="1:32" ht="15.75" customHeight="1" x14ac:dyDescent="0.2">
      <c r="A701" s="1"/>
      <c r="B701" s="126"/>
      <c r="C701" s="126"/>
      <c r="D701" s="12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2"/>
      <c r="AF701" s="2"/>
    </row>
    <row r="702" spans="1:32" ht="15.75" customHeight="1" x14ac:dyDescent="0.2">
      <c r="A702" s="1"/>
      <c r="B702" s="126"/>
      <c r="C702" s="126"/>
      <c r="D702" s="12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2"/>
      <c r="AF702" s="2"/>
    </row>
    <row r="703" spans="1:32" ht="15.75" customHeight="1" x14ac:dyDescent="0.2">
      <c r="A703" s="1"/>
      <c r="B703" s="126"/>
      <c r="C703" s="126"/>
      <c r="D703" s="12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2"/>
      <c r="AF703" s="2"/>
    </row>
    <row r="704" spans="1:32" ht="15.75" customHeight="1" x14ac:dyDescent="0.2">
      <c r="A704" s="1"/>
      <c r="B704" s="126"/>
      <c r="C704" s="126"/>
      <c r="D704" s="12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2"/>
      <c r="AF704" s="2"/>
    </row>
    <row r="705" spans="1:32" ht="15.75" customHeight="1" x14ac:dyDescent="0.2">
      <c r="A705" s="1"/>
      <c r="B705" s="126"/>
      <c r="C705" s="126"/>
      <c r="D705" s="12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2"/>
      <c r="AF705" s="2"/>
    </row>
    <row r="706" spans="1:32" ht="15.75" customHeight="1" x14ac:dyDescent="0.2">
      <c r="A706" s="1"/>
      <c r="B706" s="126"/>
      <c r="C706" s="126"/>
      <c r="D706" s="12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2"/>
      <c r="AF706" s="2"/>
    </row>
    <row r="707" spans="1:32" ht="15.75" customHeight="1" x14ac:dyDescent="0.2">
      <c r="A707" s="1"/>
      <c r="B707" s="126"/>
      <c r="C707" s="126"/>
      <c r="D707" s="12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2"/>
      <c r="AF707" s="2"/>
    </row>
    <row r="708" spans="1:32" ht="15.75" customHeight="1" x14ac:dyDescent="0.2">
      <c r="A708" s="1"/>
      <c r="B708" s="126"/>
      <c r="C708" s="126"/>
      <c r="D708" s="12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2"/>
      <c r="AF708" s="2"/>
    </row>
    <row r="709" spans="1:32" ht="15.75" customHeight="1" x14ac:dyDescent="0.2">
      <c r="A709" s="1"/>
      <c r="B709" s="126"/>
      <c r="C709" s="126"/>
      <c r="D709" s="12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2"/>
      <c r="AF709" s="2"/>
    </row>
    <row r="710" spans="1:32" ht="15.75" customHeight="1" x14ac:dyDescent="0.2">
      <c r="A710" s="1"/>
      <c r="B710" s="126"/>
      <c r="C710" s="126"/>
      <c r="D710" s="12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2"/>
      <c r="AF710" s="2"/>
    </row>
    <row r="711" spans="1:32" ht="15.75" customHeight="1" x14ac:dyDescent="0.2">
      <c r="A711" s="1"/>
      <c r="B711" s="126"/>
      <c r="C711" s="126"/>
      <c r="D711" s="12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2"/>
      <c r="AF711" s="2"/>
    </row>
    <row r="712" spans="1:32" ht="15.75" customHeight="1" x14ac:dyDescent="0.2">
      <c r="A712" s="1"/>
      <c r="B712" s="126"/>
      <c r="C712" s="126"/>
      <c r="D712" s="12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2"/>
      <c r="AF712" s="2"/>
    </row>
    <row r="713" spans="1:32" ht="15.75" customHeight="1" x14ac:dyDescent="0.2">
      <c r="A713" s="1"/>
      <c r="B713" s="126"/>
      <c r="C713" s="126"/>
      <c r="D713" s="12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2"/>
      <c r="AF713" s="2"/>
    </row>
    <row r="714" spans="1:32" ht="15.75" customHeight="1" x14ac:dyDescent="0.2">
      <c r="A714" s="1"/>
      <c r="B714" s="126"/>
      <c r="C714" s="126"/>
      <c r="D714" s="12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2"/>
      <c r="AF714" s="2"/>
    </row>
    <row r="715" spans="1:32" ht="15.75" customHeight="1" x14ac:dyDescent="0.2">
      <c r="A715" s="1"/>
      <c r="B715" s="126"/>
      <c r="C715" s="126"/>
      <c r="D715" s="12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2"/>
      <c r="AF715" s="2"/>
    </row>
    <row r="716" spans="1:32" ht="15.75" customHeight="1" x14ac:dyDescent="0.2">
      <c r="A716" s="1"/>
      <c r="B716" s="126"/>
      <c r="C716" s="126"/>
      <c r="D716" s="12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2"/>
      <c r="AF716" s="2"/>
    </row>
    <row r="717" spans="1:32" ht="15.75" customHeight="1" x14ac:dyDescent="0.2">
      <c r="A717" s="1"/>
      <c r="B717" s="126"/>
      <c r="C717" s="126"/>
      <c r="D717" s="12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2"/>
      <c r="AF717" s="2"/>
    </row>
    <row r="718" spans="1:32" ht="15.75" customHeight="1" x14ac:dyDescent="0.2">
      <c r="A718" s="1"/>
      <c r="B718" s="126"/>
      <c r="C718" s="126"/>
      <c r="D718" s="12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2"/>
      <c r="AF718" s="2"/>
    </row>
    <row r="719" spans="1:32" ht="15.75" customHeight="1" x14ac:dyDescent="0.2">
      <c r="A719" s="1"/>
      <c r="B719" s="126"/>
      <c r="C719" s="126"/>
      <c r="D719" s="12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2"/>
      <c r="AF719" s="2"/>
    </row>
    <row r="720" spans="1:32" ht="15.75" customHeight="1" x14ac:dyDescent="0.2">
      <c r="A720" s="1"/>
      <c r="B720" s="126"/>
      <c r="C720" s="126"/>
      <c r="D720" s="12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2"/>
      <c r="AF720" s="2"/>
    </row>
    <row r="721" spans="1:32" ht="15.75" customHeight="1" x14ac:dyDescent="0.2">
      <c r="A721" s="1"/>
      <c r="B721" s="126"/>
      <c r="C721" s="126"/>
      <c r="D721" s="12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2"/>
      <c r="AF721" s="2"/>
    </row>
    <row r="722" spans="1:32" ht="15.75" customHeight="1" x14ac:dyDescent="0.2">
      <c r="A722" s="1"/>
      <c r="B722" s="126"/>
      <c r="C722" s="126"/>
      <c r="D722" s="12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2"/>
      <c r="AF722" s="2"/>
    </row>
    <row r="723" spans="1:32" ht="15.75" customHeight="1" x14ac:dyDescent="0.2">
      <c r="A723" s="1"/>
      <c r="B723" s="126"/>
      <c r="C723" s="126"/>
      <c r="D723" s="12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2"/>
      <c r="AF723" s="2"/>
    </row>
    <row r="724" spans="1:32" ht="15.75" customHeight="1" x14ac:dyDescent="0.2">
      <c r="A724" s="1"/>
      <c r="B724" s="126"/>
      <c r="C724" s="126"/>
      <c r="D724" s="12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2"/>
      <c r="AF724" s="2"/>
    </row>
    <row r="725" spans="1:32" ht="15.75" customHeight="1" x14ac:dyDescent="0.2">
      <c r="A725" s="1"/>
      <c r="B725" s="126"/>
      <c r="C725" s="126"/>
      <c r="D725" s="12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2"/>
      <c r="AF725" s="2"/>
    </row>
    <row r="726" spans="1:32" ht="15.75" customHeight="1" x14ac:dyDescent="0.2">
      <c r="A726" s="1"/>
      <c r="B726" s="126"/>
      <c r="C726" s="126"/>
      <c r="D726" s="12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2"/>
      <c r="AF726" s="2"/>
    </row>
    <row r="727" spans="1:32" ht="15.75" customHeight="1" x14ac:dyDescent="0.2">
      <c r="A727" s="1"/>
      <c r="B727" s="126"/>
      <c r="C727" s="126"/>
      <c r="D727" s="12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2"/>
      <c r="AF727" s="2"/>
    </row>
    <row r="728" spans="1:32" ht="15.75" customHeight="1" x14ac:dyDescent="0.2">
      <c r="A728" s="1"/>
      <c r="B728" s="126"/>
      <c r="C728" s="126"/>
      <c r="D728" s="12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2"/>
      <c r="AF728" s="2"/>
    </row>
    <row r="729" spans="1:32" ht="15.75" customHeight="1" x14ac:dyDescent="0.2">
      <c r="A729" s="1"/>
      <c r="B729" s="126"/>
      <c r="C729" s="126"/>
      <c r="D729" s="12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2"/>
      <c r="AF729" s="2"/>
    </row>
    <row r="730" spans="1:32" ht="15.75" customHeight="1" x14ac:dyDescent="0.2">
      <c r="A730" s="1"/>
      <c r="B730" s="126"/>
      <c r="C730" s="126"/>
      <c r="D730" s="12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2"/>
      <c r="AF730" s="2"/>
    </row>
    <row r="731" spans="1:32" ht="15.75" customHeight="1" x14ac:dyDescent="0.2">
      <c r="A731" s="1"/>
      <c r="B731" s="126"/>
      <c r="C731" s="126"/>
      <c r="D731" s="12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2"/>
      <c r="AF731" s="2"/>
    </row>
    <row r="732" spans="1:32" ht="15.75" customHeight="1" x14ac:dyDescent="0.2">
      <c r="A732" s="1"/>
      <c r="B732" s="126"/>
      <c r="C732" s="126"/>
      <c r="D732" s="12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2"/>
      <c r="AF732" s="2"/>
    </row>
    <row r="733" spans="1:32" ht="15.75" customHeight="1" x14ac:dyDescent="0.2">
      <c r="A733" s="1"/>
      <c r="B733" s="126"/>
      <c r="C733" s="126"/>
      <c r="D733" s="12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2"/>
      <c r="AF733" s="2"/>
    </row>
    <row r="734" spans="1:32" ht="15.75" customHeight="1" x14ac:dyDescent="0.2">
      <c r="A734" s="1"/>
      <c r="B734" s="126"/>
      <c r="C734" s="126"/>
      <c r="D734" s="12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2"/>
      <c r="AF734" s="2"/>
    </row>
    <row r="735" spans="1:32" ht="15.75" customHeight="1" x14ac:dyDescent="0.2">
      <c r="A735" s="1"/>
      <c r="B735" s="126"/>
      <c r="C735" s="126"/>
      <c r="D735" s="12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2"/>
      <c r="AF735" s="2"/>
    </row>
    <row r="736" spans="1:32" ht="15.75" customHeight="1" x14ac:dyDescent="0.2">
      <c r="A736" s="1"/>
      <c r="B736" s="126"/>
      <c r="C736" s="126"/>
      <c r="D736" s="12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2"/>
      <c r="AF736" s="2"/>
    </row>
    <row r="737" spans="1:32" ht="15.75" customHeight="1" x14ac:dyDescent="0.2">
      <c r="A737" s="1"/>
      <c r="B737" s="126"/>
      <c r="C737" s="126"/>
      <c r="D737" s="12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2"/>
      <c r="AF737" s="2"/>
    </row>
    <row r="738" spans="1:32" ht="15.75" customHeight="1" x14ac:dyDescent="0.2">
      <c r="A738" s="1"/>
      <c r="B738" s="126"/>
      <c r="C738" s="126"/>
      <c r="D738" s="12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2"/>
      <c r="AF738" s="2"/>
    </row>
    <row r="739" spans="1:32" ht="15.75" customHeight="1" x14ac:dyDescent="0.2">
      <c r="A739" s="1"/>
      <c r="B739" s="126"/>
      <c r="C739" s="126"/>
      <c r="D739" s="12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2"/>
      <c r="AF739" s="2"/>
    </row>
    <row r="740" spans="1:32" ht="15.75" customHeight="1" x14ac:dyDescent="0.2">
      <c r="A740" s="1"/>
      <c r="B740" s="126"/>
      <c r="C740" s="126"/>
      <c r="D740" s="12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2"/>
      <c r="AF740" s="2"/>
    </row>
    <row r="741" spans="1:32" ht="15.75" customHeight="1" x14ac:dyDescent="0.2">
      <c r="A741" s="1"/>
      <c r="B741" s="126"/>
      <c r="C741" s="126"/>
      <c r="D741" s="12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2"/>
      <c r="AF741" s="2"/>
    </row>
    <row r="742" spans="1:32" ht="15.75" customHeight="1" x14ac:dyDescent="0.2">
      <c r="A742" s="1"/>
      <c r="B742" s="126"/>
      <c r="C742" s="126"/>
      <c r="D742" s="12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2"/>
      <c r="AF742" s="2"/>
    </row>
    <row r="743" spans="1:32" ht="15.75" customHeight="1" x14ac:dyDescent="0.2">
      <c r="A743" s="1"/>
      <c r="B743" s="126"/>
      <c r="C743" s="126"/>
      <c r="D743" s="12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2"/>
      <c r="AF743" s="2"/>
    </row>
    <row r="744" spans="1:32" ht="15.75" customHeight="1" x14ac:dyDescent="0.2">
      <c r="A744" s="1"/>
      <c r="B744" s="126"/>
      <c r="C744" s="126"/>
      <c r="D744" s="12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2"/>
      <c r="AF744" s="2"/>
    </row>
    <row r="745" spans="1:32" ht="15.75" customHeight="1" x14ac:dyDescent="0.2">
      <c r="A745" s="1"/>
      <c r="B745" s="126"/>
      <c r="C745" s="126"/>
      <c r="D745" s="12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2"/>
      <c r="AF745" s="2"/>
    </row>
    <row r="746" spans="1:32" ht="15.75" customHeight="1" x14ac:dyDescent="0.2">
      <c r="A746" s="1"/>
      <c r="B746" s="126"/>
      <c r="C746" s="126"/>
      <c r="D746" s="12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2"/>
      <c r="AF746" s="2"/>
    </row>
    <row r="747" spans="1:32" ht="15.75" customHeight="1" x14ac:dyDescent="0.2">
      <c r="A747" s="1"/>
      <c r="B747" s="126"/>
      <c r="C747" s="126"/>
      <c r="D747" s="12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2"/>
      <c r="AF747" s="2"/>
    </row>
    <row r="748" spans="1:32" ht="15.75" customHeight="1" x14ac:dyDescent="0.2">
      <c r="A748" s="1"/>
      <c r="B748" s="126"/>
      <c r="C748" s="126"/>
      <c r="D748" s="12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2"/>
      <c r="AF748" s="2"/>
    </row>
    <row r="749" spans="1:32" ht="15.75" customHeight="1" x14ac:dyDescent="0.2">
      <c r="A749" s="1"/>
      <c r="B749" s="126"/>
      <c r="C749" s="126"/>
      <c r="D749" s="12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2"/>
      <c r="AF749" s="2"/>
    </row>
    <row r="750" spans="1:32" ht="15.75" customHeight="1" x14ac:dyDescent="0.2">
      <c r="A750" s="1"/>
      <c r="B750" s="126"/>
      <c r="C750" s="126"/>
      <c r="D750" s="12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2"/>
      <c r="AF750" s="2"/>
    </row>
    <row r="751" spans="1:32" ht="15.75" customHeight="1" x14ac:dyDescent="0.2">
      <c r="A751" s="1"/>
      <c r="B751" s="126"/>
      <c r="C751" s="126"/>
      <c r="D751" s="12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2"/>
      <c r="AF751" s="2"/>
    </row>
    <row r="752" spans="1:32" ht="15.75" customHeight="1" x14ac:dyDescent="0.2">
      <c r="A752" s="1"/>
      <c r="B752" s="126"/>
      <c r="C752" s="126"/>
      <c r="D752" s="12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2"/>
      <c r="AF752" s="2"/>
    </row>
    <row r="753" spans="1:32" ht="15.75" customHeight="1" x14ac:dyDescent="0.2">
      <c r="A753" s="1"/>
      <c r="B753" s="126"/>
      <c r="C753" s="126"/>
      <c r="D753" s="12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2"/>
      <c r="AF753" s="2"/>
    </row>
    <row r="754" spans="1:32" ht="15.75" customHeight="1" x14ac:dyDescent="0.2">
      <c r="A754" s="1"/>
      <c r="B754" s="126"/>
      <c r="C754" s="126"/>
      <c r="D754" s="12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2"/>
      <c r="AF754" s="2"/>
    </row>
    <row r="755" spans="1:32" ht="15.75" customHeight="1" x14ac:dyDescent="0.2">
      <c r="A755" s="1"/>
      <c r="B755" s="126"/>
      <c r="C755" s="126"/>
      <c r="D755" s="12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2"/>
      <c r="AF755" s="2"/>
    </row>
    <row r="756" spans="1:32" ht="15.75" customHeight="1" x14ac:dyDescent="0.2">
      <c r="A756" s="1"/>
      <c r="B756" s="126"/>
      <c r="C756" s="126"/>
      <c r="D756" s="12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2"/>
      <c r="AF756" s="2"/>
    </row>
    <row r="757" spans="1:32" ht="15.75" customHeight="1" x14ac:dyDescent="0.2">
      <c r="A757" s="1"/>
      <c r="B757" s="126"/>
      <c r="C757" s="126"/>
      <c r="D757" s="12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2"/>
      <c r="AF757" s="2"/>
    </row>
    <row r="758" spans="1:32" ht="15.75" customHeight="1" x14ac:dyDescent="0.2">
      <c r="A758" s="1"/>
      <c r="B758" s="126"/>
      <c r="C758" s="126"/>
      <c r="D758" s="12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2"/>
      <c r="AF758" s="2"/>
    </row>
    <row r="759" spans="1:32" ht="15.75" customHeight="1" x14ac:dyDescent="0.2">
      <c r="A759" s="1"/>
      <c r="B759" s="126"/>
      <c r="C759" s="126"/>
      <c r="D759" s="12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2"/>
      <c r="AF759" s="2"/>
    </row>
    <row r="760" spans="1:32" ht="15.75" customHeight="1" x14ac:dyDescent="0.2">
      <c r="A760" s="1"/>
      <c r="B760" s="126"/>
      <c r="C760" s="126"/>
      <c r="D760" s="12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2"/>
      <c r="AF760" s="2"/>
    </row>
    <row r="761" spans="1:32" ht="15.75" customHeight="1" x14ac:dyDescent="0.2">
      <c r="A761" s="1"/>
      <c r="B761" s="126"/>
      <c r="C761" s="126"/>
      <c r="D761" s="12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2"/>
      <c r="AF761" s="2"/>
    </row>
    <row r="762" spans="1:32" ht="15.75" customHeight="1" x14ac:dyDescent="0.2">
      <c r="A762" s="1"/>
      <c r="B762" s="126"/>
      <c r="C762" s="126"/>
      <c r="D762" s="12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2"/>
      <c r="AF762" s="2"/>
    </row>
    <row r="763" spans="1:32" ht="15.75" customHeight="1" x14ac:dyDescent="0.2">
      <c r="A763" s="1"/>
      <c r="B763" s="126"/>
      <c r="C763" s="126"/>
      <c r="D763" s="12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2"/>
      <c r="AF763" s="2"/>
    </row>
    <row r="764" spans="1:32" ht="15.75" customHeight="1" x14ac:dyDescent="0.2">
      <c r="A764" s="1"/>
      <c r="B764" s="126"/>
      <c r="C764" s="126"/>
      <c r="D764" s="12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2"/>
      <c r="AF764" s="2"/>
    </row>
    <row r="765" spans="1:32" ht="15.75" customHeight="1" x14ac:dyDescent="0.2">
      <c r="A765" s="1"/>
      <c r="B765" s="126"/>
      <c r="C765" s="126"/>
      <c r="D765" s="12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2"/>
      <c r="AF765" s="2"/>
    </row>
    <row r="766" spans="1:32" ht="15.75" customHeight="1" x14ac:dyDescent="0.2">
      <c r="A766" s="1"/>
      <c r="B766" s="126"/>
      <c r="C766" s="126"/>
      <c r="D766" s="12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2"/>
      <c r="AF766" s="2"/>
    </row>
    <row r="767" spans="1:32" ht="15.75" customHeight="1" x14ac:dyDescent="0.2">
      <c r="A767" s="1"/>
      <c r="B767" s="126"/>
      <c r="C767" s="126"/>
      <c r="D767" s="12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2"/>
      <c r="AF767" s="2"/>
    </row>
    <row r="768" spans="1:32" ht="15.75" customHeight="1" x14ac:dyDescent="0.2">
      <c r="A768" s="1"/>
      <c r="B768" s="126"/>
      <c r="C768" s="126"/>
      <c r="D768" s="12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2"/>
      <c r="AF768" s="2"/>
    </row>
    <row r="769" spans="1:32" ht="15.75" customHeight="1" x14ac:dyDescent="0.2">
      <c r="A769" s="1"/>
      <c r="B769" s="126"/>
      <c r="C769" s="126"/>
      <c r="D769" s="12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2"/>
      <c r="AF769" s="2"/>
    </row>
    <row r="770" spans="1:32" ht="15.75" customHeight="1" x14ac:dyDescent="0.2">
      <c r="A770" s="1"/>
      <c r="B770" s="126"/>
      <c r="C770" s="126"/>
      <c r="D770" s="12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2"/>
      <c r="AF770" s="2"/>
    </row>
    <row r="771" spans="1:32" ht="15.75" customHeight="1" x14ac:dyDescent="0.2">
      <c r="A771" s="1"/>
      <c r="B771" s="126"/>
      <c r="C771" s="126"/>
      <c r="D771" s="12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2"/>
      <c r="AF771" s="2"/>
    </row>
    <row r="772" spans="1:32" ht="15.75" customHeight="1" x14ac:dyDescent="0.2">
      <c r="A772" s="1"/>
      <c r="B772" s="126"/>
      <c r="C772" s="126"/>
      <c r="D772" s="12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2"/>
      <c r="AF772" s="2"/>
    </row>
    <row r="773" spans="1:32" ht="15.75" customHeight="1" x14ac:dyDescent="0.2">
      <c r="A773" s="1"/>
      <c r="B773" s="126"/>
      <c r="C773" s="126"/>
      <c r="D773" s="12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2"/>
      <c r="AF773" s="2"/>
    </row>
    <row r="774" spans="1:32" ht="15.75" customHeight="1" x14ac:dyDescent="0.2">
      <c r="A774" s="1"/>
      <c r="B774" s="126"/>
      <c r="C774" s="126"/>
      <c r="D774" s="12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2"/>
      <c r="AF774" s="2"/>
    </row>
    <row r="775" spans="1:32" ht="15.75" customHeight="1" x14ac:dyDescent="0.2">
      <c r="A775" s="1"/>
      <c r="B775" s="126"/>
      <c r="C775" s="126"/>
      <c r="D775" s="12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2"/>
      <c r="AF775" s="2"/>
    </row>
    <row r="776" spans="1:32" ht="15.75" customHeight="1" x14ac:dyDescent="0.2">
      <c r="A776" s="1"/>
      <c r="B776" s="126"/>
      <c r="C776" s="126"/>
      <c r="D776" s="12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2"/>
      <c r="AF776" s="2"/>
    </row>
    <row r="777" spans="1:32" ht="15.75" customHeight="1" x14ac:dyDescent="0.2">
      <c r="A777" s="1"/>
      <c r="B777" s="126"/>
      <c r="C777" s="126"/>
      <c r="D777" s="12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2"/>
      <c r="AF777" s="2"/>
    </row>
    <row r="778" spans="1:32" ht="15.75" customHeight="1" x14ac:dyDescent="0.2">
      <c r="A778" s="1"/>
      <c r="B778" s="126"/>
      <c r="C778" s="126"/>
      <c r="D778" s="12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2"/>
      <c r="AF778" s="2"/>
    </row>
    <row r="779" spans="1:32" ht="15.75" customHeight="1" x14ac:dyDescent="0.2">
      <c r="A779" s="1"/>
      <c r="B779" s="126"/>
      <c r="C779" s="126"/>
      <c r="D779" s="12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2"/>
      <c r="AF779" s="2"/>
    </row>
    <row r="780" spans="1:32" ht="15.75" customHeight="1" x14ac:dyDescent="0.2">
      <c r="A780" s="1"/>
      <c r="B780" s="126"/>
      <c r="C780" s="126"/>
      <c r="D780" s="12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2"/>
      <c r="AF780" s="2"/>
    </row>
    <row r="781" spans="1:32" ht="15.75" customHeight="1" x14ac:dyDescent="0.2">
      <c r="A781" s="1"/>
      <c r="B781" s="126"/>
      <c r="C781" s="126"/>
      <c r="D781" s="12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2"/>
      <c r="AF781" s="2"/>
    </row>
    <row r="782" spans="1:32" ht="15.75" customHeight="1" x14ac:dyDescent="0.2">
      <c r="A782" s="1"/>
      <c r="B782" s="126"/>
      <c r="C782" s="126"/>
      <c r="D782" s="12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2"/>
      <c r="AF782" s="2"/>
    </row>
    <row r="783" spans="1:32" ht="15.75" customHeight="1" x14ac:dyDescent="0.2">
      <c r="A783" s="1"/>
      <c r="B783" s="126"/>
      <c r="C783" s="126"/>
      <c r="D783" s="12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2"/>
      <c r="AF783" s="2"/>
    </row>
    <row r="784" spans="1:32" ht="15.75" customHeight="1" x14ac:dyDescent="0.2">
      <c r="A784" s="1"/>
      <c r="B784" s="126"/>
      <c r="C784" s="126"/>
      <c r="D784" s="12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2"/>
      <c r="AF784" s="2"/>
    </row>
    <row r="785" spans="1:32" ht="15.75" customHeight="1" x14ac:dyDescent="0.2">
      <c r="A785" s="1"/>
      <c r="B785" s="126"/>
      <c r="C785" s="126"/>
      <c r="D785" s="12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2"/>
      <c r="AF785" s="2"/>
    </row>
    <row r="786" spans="1:32" ht="15.75" customHeight="1" x14ac:dyDescent="0.2">
      <c r="A786" s="1"/>
      <c r="B786" s="126"/>
      <c r="C786" s="126"/>
      <c r="D786" s="12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2"/>
      <c r="AF786" s="2"/>
    </row>
    <row r="787" spans="1:32" ht="15.75" customHeight="1" x14ac:dyDescent="0.2">
      <c r="A787" s="1"/>
      <c r="B787" s="126"/>
      <c r="C787" s="126"/>
      <c r="D787" s="12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2"/>
      <c r="AF787" s="2"/>
    </row>
    <row r="788" spans="1:32" ht="15.75" customHeight="1" x14ac:dyDescent="0.2">
      <c r="A788" s="1"/>
      <c r="B788" s="126"/>
      <c r="C788" s="126"/>
      <c r="D788" s="12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2"/>
      <c r="AF788" s="2"/>
    </row>
    <row r="789" spans="1:32" ht="15.75" customHeight="1" x14ac:dyDescent="0.2">
      <c r="A789" s="1"/>
      <c r="B789" s="126"/>
      <c r="C789" s="126"/>
      <c r="D789" s="12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2"/>
      <c r="AF789" s="2"/>
    </row>
    <row r="790" spans="1:32" ht="15.75" customHeight="1" x14ac:dyDescent="0.2">
      <c r="A790" s="1"/>
      <c r="B790" s="126"/>
      <c r="C790" s="126"/>
      <c r="D790" s="12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2"/>
      <c r="AF790" s="2"/>
    </row>
    <row r="791" spans="1:32" ht="15.75" customHeight="1" x14ac:dyDescent="0.2">
      <c r="A791" s="1"/>
      <c r="B791" s="126"/>
      <c r="C791" s="126"/>
      <c r="D791" s="12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2"/>
      <c r="AF791" s="2"/>
    </row>
    <row r="792" spans="1:32" ht="15.75" customHeight="1" x14ac:dyDescent="0.2">
      <c r="A792" s="1"/>
      <c r="B792" s="126"/>
      <c r="C792" s="126"/>
      <c r="D792" s="12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2"/>
      <c r="AF792" s="2"/>
    </row>
    <row r="793" spans="1:32" ht="15.75" customHeight="1" x14ac:dyDescent="0.2">
      <c r="A793" s="1"/>
      <c r="B793" s="126"/>
      <c r="C793" s="126"/>
      <c r="D793" s="12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2"/>
      <c r="AF793" s="2"/>
    </row>
    <row r="794" spans="1:32" ht="15.75" customHeight="1" x14ac:dyDescent="0.2">
      <c r="A794" s="1"/>
      <c r="B794" s="126"/>
      <c r="C794" s="126"/>
      <c r="D794" s="12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2"/>
      <c r="AF794" s="2"/>
    </row>
    <row r="795" spans="1:32" ht="15.75" customHeight="1" x14ac:dyDescent="0.2">
      <c r="A795" s="1"/>
      <c r="B795" s="126"/>
      <c r="C795" s="126"/>
      <c r="D795" s="12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2"/>
      <c r="AF795" s="2"/>
    </row>
    <row r="796" spans="1:32" ht="15.75" customHeight="1" x14ac:dyDescent="0.2">
      <c r="A796" s="1"/>
      <c r="B796" s="126"/>
      <c r="C796" s="126"/>
      <c r="D796" s="12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2"/>
      <c r="AF796" s="2"/>
    </row>
    <row r="797" spans="1:32" ht="15.75" customHeight="1" x14ac:dyDescent="0.2">
      <c r="A797" s="1"/>
      <c r="B797" s="126"/>
      <c r="C797" s="126"/>
      <c r="D797" s="12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2"/>
      <c r="AF797" s="2"/>
    </row>
    <row r="798" spans="1:32" ht="15.75" customHeight="1" x14ac:dyDescent="0.2">
      <c r="A798" s="1"/>
      <c r="B798" s="126"/>
      <c r="C798" s="126"/>
      <c r="D798" s="12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2"/>
      <c r="AF798" s="2"/>
    </row>
    <row r="799" spans="1:32" ht="15.75" customHeight="1" x14ac:dyDescent="0.2">
      <c r="A799" s="1"/>
      <c r="B799" s="126"/>
      <c r="C799" s="126"/>
      <c r="D799" s="12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2"/>
      <c r="AF799" s="2"/>
    </row>
    <row r="800" spans="1:32" ht="15.75" customHeight="1" x14ac:dyDescent="0.2">
      <c r="A800" s="1"/>
      <c r="B800" s="126"/>
      <c r="C800" s="126"/>
      <c r="D800" s="12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2"/>
      <c r="AF800" s="2"/>
    </row>
    <row r="801" spans="1:32" ht="15.75" customHeight="1" x14ac:dyDescent="0.2">
      <c r="A801" s="1"/>
      <c r="B801" s="126"/>
      <c r="C801" s="126"/>
      <c r="D801" s="12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2"/>
      <c r="AF801" s="2"/>
    </row>
    <row r="802" spans="1:32" ht="15.75" customHeight="1" x14ac:dyDescent="0.2">
      <c r="A802" s="1"/>
      <c r="B802" s="126"/>
      <c r="C802" s="126"/>
      <c r="D802" s="12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2"/>
      <c r="AF802" s="2"/>
    </row>
    <row r="803" spans="1:32" ht="15.75" customHeight="1" x14ac:dyDescent="0.2">
      <c r="A803" s="1"/>
      <c r="B803" s="126"/>
      <c r="C803" s="126"/>
      <c r="D803" s="12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2"/>
      <c r="AF803" s="2"/>
    </row>
    <row r="804" spans="1:32" ht="15.75" customHeight="1" x14ac:dyDescent="0.2">
      <c r="A804" s="1"/>
      <c r="B804" s="126"/>
      <c r="C804" s="126"/>
      <c r="D804" s="12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2"/>
      <c r="AF804" s="2"/>
    </row>
    <row r="805" spans="1:32" ht="15.75" customHeight="1" x14ac:dyDescent="0.2">
      <c r="A805" s="1"/>
      <c r="B805" s="126"/>
      <c r="C805" s="126"/>
      <c r="D805" s="12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2"/>
      <c r="AF805" s="2"/>
    </row>
    <row r="806" spans="1:32" ht="15.75" customHeight="1" x14ac:dyDescent="0.2">
      <c r="A806" s="1"/>
      <c r="B806" s="126"/>
      <c r="C806" s="126"/>
      <c r="D806" s="12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2"/>
      <c r="AF806" s="2"/>
    </row>
    <row r="807" spans="1:32" ht="15.75" customHeight="1" x14ac:dyDescent="0.2">
      <c r="A807" s="1"/>
      <c r="B807" s="126"/>
      <c r="C807" s="126"/>
      <c r="D807" s="12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2"/>
      <c r="AF807" s="2"/>
    </row>
    <row r="808" spans="1:32" ht="15.75" customHeight="1" x14ac:dyDescent="0.2">
      <c r="A808" s="1"/>
      <c r="B808" s="126"/>
      <c r="C808" s="126"/>
      <c r="D808" s="12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2"/>
      <c r="AF808" s="2"/>
    </row>
    <row r="809" spans="1:32" ht="15.75" customHeight="1" x14ac:dyDescent="0.2">
      <c r="A809" s="1"/>
      <c r="B809" s="126"/>
      <c r="C809" s="126"/>
      <c r="D809" s="12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2"/>
      <c r="AF809" s="2"/>
    </row>
    <row r="810" spans="1:32" ht="15.75" customHeight="1" x14ac:dyDescent="0.2">
      <c r="A810" s="1"/>
      <c r="B810" s="126"/>
      <c r="C810" s="126"/>
      <c r="D810" s="12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2"/>
      <c r="AF810" s="2"/>
    </row>
    <row r="811" spans="1:32" ht="15.75" customHeight="1" x14ac:dyDescent="0.2">
      <c r="A811" s="1"/>
      <c r="B811" s="126"/>
      <c r="C811" s="126"/>
      <c r="D811" s="12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2"/>
      <c r="AF811" s="2"/>
    </row>
    <row r="812" spans="1:32" ht="15.75" customHeight="1" x14ac:dyDescent="0.2">
      <c r="A812" s="1"/>
      <c r="B812" s="126"/>
      <c r="C812" s="126"/>
      <c r="D812" s="12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2"/>
      <c r="AF812" s="2"/>
    </row>
    <row r="813" spans="1:32" ht="15.75" customHeight="1" x14ac:dyDescent="0.2">
      <c r="A813" s="1"/>
      <c r="B813" s="126"/>
      <c r="C813" s="126"/>
      <c r="D813" s="12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2"/>
      <c r="AF813" s="2"/>
    </row>
    <row r="814" spans="1:32" ht="15.75" customHeight="1" x14ac:dyDescent="0.2">
      <c r="A814" s="1"/>
      <c r="B814" s="126"/>
      <c r="C814" s="126"/>
      <c r="D814" s="12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2"/>
      <c r="AF814" s="2"/>
    </row>
    <row r="815" spans="1:32" ht="15.75" customHeight="1" x14ac:dyDescent="0.2">
      <c r="A815" s="1"/>
      <c r="B815" s="126"/>
      <c r="C815" s="126"/>
      <c r="D815" s="12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2"/>
      <c r="AF815" s="2"/>
    </row>
    <row r="816" spans="1:32" ht="15.75" customHeight="1" x14ac:dyDescent="0.2">
      <c r="A816" s="1"/>
      <c r="B816" s="126"/>
      <c r="C816" s="126"/>
      <c r="D816" s="12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2"/>
      <c r="AF816" s="2"/>
    </row>
    <row r="817" spans="1:32" ht="15.75" customHeight="1" x14ac:dyDescent="0.2">
      <c r="A817" s="1"/>
      <c r="B817" s="126"/>
      <c r="C817" s="126"/>
      <c r="D817" s="12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2"/>
      <c r="AF817" s="2"/>
    </row>
    <row r="818" spans="1:32" ht="15.75" customHeight="1" x14ac:dyDescent="0.2">
      <c r="A818" s="1"/>
      <c r="B818" s="126"/>
      <c r="C818" s="126"/>
      <c r="D818" s="12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2"/>
      <c r="AF818" s="2"/>
    </row>
    <row r="819" spans="1:32" ht="15.75" customHeight="1" x14ac:dyDescent="0.2">
      <c r="A819" s="1"/>
      <c r="B819" s="126"/>
      <c r="C819" s="126"/>
      <c r="D819" s="12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2"/>
      <c r="AF819" s="2"/>
    </row>
    <row r="820" spans="1:32" ht="15.75" customHeight="1" x14ac:dyDescent="0.2">
      <c r="A820" s="1"/>
      <c r="B820" s="126"/>
      <c r="C820" s="126"/>
      <c r="D820" s="12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2"/>
      <c r="AF820" s="2"/>
    </row>
    <row r="821" spans="1:32" ht="15.75" customHeight="1" x14ac:dyDescent="0.2">
      <c r="A821" s="1"/>
      <c r="B821" s="126"/>
      <c r="C821" s="126"/>
      <c r="D821" s="12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2"/>
      <c r="AF821" s="2"/>
    </row>
    <row r="822" spans="1:32" ht="15.75" customHeight="1" x14ac:dyDescent="0.2">
      <c r="A822" s="1"/>
      <c r="B822" s="126"/>
      <c r="C822" s="126"/>
      <c r="D822" s="12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2"/>
      <c r="AF822" s="2"/>
    </row>
    <row r="823" spans="1:32" ht="15.75" customHeight="1" x14ac:dyDescent="0.2">
      <c r="A823" s="1"/>
      <c r="B823" s="126"/>
      <c r="C823" s="126"/>
      <c r="D823" s="12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2"/>
      <c r="AF823" s="2"/>
    </row>
    <row r="824" spans="1:32" ht="15.75" customHeight="1" x14ac:dyDescent="0.2">
      <c r="A824" s="1"/>
      <c r="B824" s="126"/>
      <c r="C824" s="126"/>
      <c r="D824" s="12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2"/>
      <c r="AF824" s="2"/>
    </row>
    <row r="825" spans="1:32" ht="15.75" customHeight="1" x14ac:dyDescent="0.2">
      <c r="A825" s="1"/>
      <c r="B825" s="126"/>
      <c r="C825" s="126"/>
      <c r="D825" s="12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2"/>
      <c r="AF825" s="2"/>
    </row>
    <row r="826" spans="1:32" ht="15.75" customHeight="1" x14ac:dyDescent="0.2">
      <c r="A826" s="1"/>
      <c r="B826" s="126"/>
      <c r="C826" s="126"/>
      <c r="D826" s="12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2"/>
      <c r="AF826" s="2"/>
    </row>
    <row r="827" spans="1:32" ht="15.75" customHeight="1" x14ac:dyDescent="0.2">
      <c r="A827" s="1"/>
      <c r="B827" s="126"/>
      <c r="C827" s="126"/>
      <c r="D827" s="12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2"/>
      <c r="AF827" s="2"/>
    </row>
    <row r="828" spans="1:32" ht="15.75" customHeight="1" x14ac:dyDescent="0.2">
      <c r="A828" s="1"/>
      <c r="B828" s="126"/>
      <c r="C828" s="126"/>
      <c r="D828" s="12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2"/>
      <c r="AF828" s="2"/>
    </row>
    <row r="829" spans="1:32" ht="15.75" customHeight="1" x14ac:dyDescent="0.2">
      <c r="A829" s="1"/>
      <c r="B829" s="126"/>
      <c r="C829" s="126"/>
      <c r="D829" s="12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2"/>
      <c r="AF829" s="2"/>
    </row>
    <row r="830" spans="1:32" ht="15.75" customHeight="1" x14ac:dyDescent="0.2">
      <c r="A830" s="1"/>
      <c r="B830" s="126"/>
      <c r="C830" s="126"/>
      <c r="D830" s="12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2"/>
      <c r="AF830" s="2"/>
    </row>
    <row r="831" spans="1:32" ht="15.75" customHeight="1" x14ac:dyDescent="0.2">
      <c r="A831" s="1"/>
      <c r="B831" s="126"/>
      <c r="C831" s="126"/>
      <c r="D831" s="12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2"/>
      <c r="AF831" s="2"/>
    </row>
    <row r="832" spans="1:32" ht="15.75" customHeight="1" x14ac:dyDescent="0.2">
      <c r="A832" s="1"/>
      <c r="B832" s="126"/>
      <c r="C832" s="126"/>
      <c r="D832" s="12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2"/>
      <c r="AF832" s="2"/>
    </row>
    <row r="833" spans="1:32" ht="15.75" customHeight="1" x14ac:dyDescent="0.2">
      <c r="A833" s="1"/>
      <c r="B833" s="126"/>
      <c r="C833" s="126"/>
      <c r="D833" s="12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2"/>
      <c r="AF833" s="2"/>
    </row>
    <row r="834" spans="1:32" ht="15.75" customHeight="1" x14ac:dyDescent="0.2">
      <c r="A834" s="1"/>
      <c r="B834" s="126"/>
      <c r="C834" s="126"/>
      <c r="D834" s="12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2"/>
      <c r="AF834" s="2"/>
    </row>
    <row r="835" spans="1:32" ht="15.75" customHeight="1" x14ac:dyDescent="0.2">
      <c r="A835" s="1"/>
      <c r="B835" s="126"/>
      <c r="C835" s="126"/>
      <c r="D835" s="12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2"/>
      <c r="AF835" s="2"/>
    </row>
    <row r="836" spans="1:32" ht="15.75" customHeight="1" x14ac:dyDescent="0.2">
      <c r="A836" s="1"/>
      <c r="B836" s="126"/>
      <c r="C836" s="126"/>
      <c r="D836" s="12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2"/>
      <c r="AF836" s="2"/>
    </row>
    <row r="837" spans="1:32" ht="15.75" customHeight="1" x14ac:dyDescent="0.2">
      <c r="A837" s="1"/>
      <c r="B837" s="126"/>
      <c r="C837" s="126"/>
      <c r="D837" s="12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2"/>
      <c r="AF837" s="2"/>
    </row>
    <row r="838" spans="1:32" ht="15.75" customHeight="1" x14ac:dyDescent="0.2">
      <c r="A838" s="1"/>
      <c r="B838" s="126"/>
      <c r="C838" s="126"/>
      <c r="D838" s="12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2"/>
      <c r="AF838" s="2"/>
    </row>
    <row r="839" spans="1:32" ht="15.75" customHeight="1" x14ac:dyDescent="0.2">
      <c r="A839" s="1"/>
      <c r="B839" s="126"/>
      <c r="C839" s="126"/>
      <c r="D839" s="12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2"/>
      <c r="AF839" s="2"/>
    </row>
    <row r="840" spans="1:32" ht="15.75" customHeight="1" x14ac:dyDescent="0.2">
      <c r="A840" s="1"/>
      <c r="B840" s="126"/>
      <c r="C840" s="126"/>
      <c r="D840" s="12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2"/>
      <c r="AF840" s="2"/>
    </row>
    <row r="841" spans="1:32" ht="15.75" customHeight="1" x14ac:dyDescent="0.2">
      <c r="A841" s="1"/>
      <c r="B841" s="126"/>
      <c r="C841" s="126"/>
      <c r="D841" s="12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2"/>
      <c r="AF841" s="2"/>
    </row>
    <row r="842" spans="1:32" ht="15.75" customHeight="1" x14ac:dyDescent="0.2">
      <c r="A842" s="1"/>
      <c r="B842" s="126"/>
      <c r="C842" s="126"/>
      <c r="D842" s="12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2"/>
      <c r="AF842" s="2"/>
    </row>
    <row r="843" spans="1:32" ht="15.75" customHeight="1" x14ac:dyDescent="0.2">
      <c r="A843" s="1"/>
      <c r="B843" s="126"/>
      <c r="C843" s="126"/>
      <c r="D843" s="12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2"/>
      <c r="AF843" s="2"/>
    </row>
    <row r="844" spans="1:32" ht="15.75" customHeight="1" x14ac:dyDescent="0.2">
      <c r="A844" s="1"/>
      <c r="B844" s="126"/>
      <c r="C844" s="126"/>
      <c r="D844" s="12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2"/>
      <c r="AF844" s="2"/>
    </row>
    <row r="845" spans="1:32" ht="15.75" customHeight="1" x14ac:dyDescent="0.2">
      <c r="A845" s="1"/>
      <c r="B845" s="126"/>
      <c r="C845" s="126"/>
      <c r="D845" s="12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2"/>
      <c r="AF845" s="2"/>
    </row>
    <row r="846" spans="1:32" ht="15.75" customHeight="1" x14ac:dyDescent="0.2">
      <c r="A846" s="1"/>
      <c r="B846" s="126"/>
      <c r="C846" s="126"/>
      <c r="D846" s="12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2"/>
      <c r="AF846" s="2"/>
    </row>
    <row r="847" spans="1:32" ht="15.75" customHeight="1" x14ac:dyDescent="0.2">
      <c r="A847" s="1"/>
      <c r="B847" s="126"/>
      <c r="C847" s="126"/>
      <c r="D847" s="12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2"/>
      <c r="AF847" s="2"/>
    </row>
    <row r="848" spans="1:32" ht="15.75" customHeight="1" x14ac:dyDescent="0.2">
      <c r="A848" s="1"/>
      <c r="B848" s="126"/>
      <c r="C848" s="126"/>
      <c r="D848" s="12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2"/>
      <c r="AF848" s="2"/>
    </row>
    <row r="849" spans="1:32" ht="15.75" customHeight="1" x14ac:dyDescent="0.2">
      <c r="A849" s="1"/>
      <c r="B849" s="126"/>
      <c r="C849" s="126"/>
      <c r="D849" s="12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2"/>
      <c r="AF849" s="2"/>
    </row>
    <row r="850" spans="1:32" ht="15.75" customHeight="1" x14ac:dyDescent="0.2">
      <c r="A850" s="1"/>
      <c r="B850" s="126"/>
      <c r="C850" s="126"/>
      <c r="D850" s="12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2"/>
      <c r="AF850" s="2"/>
    </row>
    <row r="851" spans="1:32" ht="15.75" customHeight="1" x14ac:dyDescent="0.2">
      <c r="A851" s="1"/>
      <c r="B851" s="126"/>
      <c r="C851" s="126"/>
      <c r="D851" s="12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2"/>
      <c r="AF851" s="2"/>
    </row>
    <row r="852" spans="1:32" ht="15.75" customHeight="1" x14ac:dyDescent="0.2">
      <c r="A852" s="1"/>
      <c r="B852" s="126"/>
      <c r="C852" s="126"/>
      <c r="D852" s="12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2"/>
      <c r="AF852" s="2"/>
    </row>
    <row r="853" spans="1:32" ht="15.75" customHeight="1" x14ac:dyDescent="0.2">
      <c r="A853" s="1"/>
      <c r="B853" s="126"/>
      <c r="C853" s="126"/>
      <c r="D853" s="12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2"/>
      <c r="AF853" s="2"/>
    </row>
    <row r="854" spans="1:32" ht="15.75" customHeight="1" x14ac:dyDescent="0.2">
      <c r="A854" s="1"/>
      <c r="B854" s="126"/>
      <c r="C854" s="126"/>
      <c r="D854" s="12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2"/>
      <c r="AF854" s="2"/>
    </row>
    <row r="855" spans="1:32" ht="15.75" customHeight="1" x14ac:dyDescent="0.2">
      <c r="A855" s="1"/>
      <c r="B855" s="126"/>
      <c r="C855" s="126"/>
      <c r="D855" s="12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2"/>
      <c r="AF855" s="2"/>
    </row>
    <row r="856" spans="1:32" ht="15.75" customHeight="1" x14ac:dyDescent="0.2">
      <c r="A856" s="1"/>
      <c r="B856" s="126"/>
      <c r="C856" s="126"/>
      <c r="D856" s="12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2"/>
      <c r="AF856" s="2"/>
    </row>
    <row r="857" spans="1:32" ht="15.75" customHeight="1" x14ac:dyDescent="0.2">
      <c r="A857" s="1"/>
      <c r="B857" s="126"/>
      <c r="C857" s="126"/>
      <c r="D857" s="12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2"/>
      <c r="AF857" s="2"/>
    </row>
    <row r="858" spans="1:32" ht="15.75" customHeight="1" x14ac:dyDescent="0.2">
      <c r="A858" s="1"/>
      <c r="B858" s="126"/>
      <c r="C858" s="126"/>
      <c r="D858" s="12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2"/>
      <c r="AF858" s="2"/>
    </row>
    <row r="859" spans="1:32" ht="15.75" customHeight="1" x14ac:dyDescent="0.2">
      <c r="A859" s="1"/>
      <c r="B859" s="126"/>
      <c r="C859" s="126"/>
      <c r="D859" s="12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2"/>
      <c r="AF859" s="2"/>
    </row>
    <row r="860" spans="1:32" ht="15.75" customHeight="1" x14ac:dyDescent="0.2">
      <c r="A860" s="1"/>
      <c r="B860" s="126"/>
      <c r="C860" s="126"/>
      <c r="D860" s="12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2"/>
      <c r="AF860" s="2"/>
    </row>
    <row r="861" spans="1:32" ht="15.75" customHeight="1" x14ac:dyDescent="0.2">
      <c r="A861" s="1"/>
      <c r="B861" s="126"/>
      <c r="C861" s="126"/>
      <c r="D861" s="12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2"/>
      <c r="AF861" s="2"/>
    </row>
    <row r="862" spans="1:32" ht="15.75" customHeight="1" x14ac:dyDescent="0.2">
      <c r="A862" s="1"/>
      <c r="B862" s="126"/>
      <c r="C862" s="126"/>
      <c r="D862" s="12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2"/>
      <c r="AF862" s="2"/>
    </row>
    <row r="863" spans="1:32" ht="15.75" customHeight="1" x14ac:dyDescent="0.2">
      <c r="A863" s="1"/>
      <c r="B863" s="126"/>
      <c r="C863" s="126"/>
      <c r="D863" s="12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2"/>
      <c r="AF863" s="2"/>
    </row>
    <row r="864" spans="1:32" ht="15.75" customHeight="1" x14ac:dyDescent="0.2">
      <c r="A864" s="1"/>
      <c r="B864" s="126"/>
      <c r="C864" s="126"/>
      <c r="D864" s="12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2"/>
      <c r="AF864" s="2"/>
    </row>
    <row r="865" spans="1:32" ht="15.75" customHeight="1" x14ac:dyDescent="0.2">
      <c r="A865" s="1"/>
      <c r="B865" s="126"/>
      <c r="C865" s="126"/>
      <c r="D865" s="12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2"/>
      <c r="AF865" s="2"/>
    </row>
    <row r="866" spans="1:32" ht="15.75" customHeight="1" x14ac:dyDescent="0.2">
      <c r="A866" s="1"/>
      <c r="B866" s="126"/>
      <c r="C866" s="126"/>
      <c r="D866" s="12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2"/>
      <c r="AF866" s="2"/>
    </row>
    <row r="867" spans="1:32" ht="15.75" customHeight="1" x14ac:dyDescent="0.2">
      <c r="A867" s="1"/>
      <c r="B867" s="126"/>
      <c r="C867" s="126"/>
      <c r="D867" s="12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2"/>
      <c r="AF867" s="2"/>
    </row>
    <row r="868" spans="1:32" ht="15.75" customHeight="1" x14ac:dyDescent="0.2">
      <c r="A868" s="1"/>
      <c r="B868" s="126"/>
      <c r="C868" s="126"/>
      <c r="D868" s="12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2"/>
      <c r="AF868" s="2"/>
    </row>
    <row r="869" spans="1:32" ht="15.75" customHeight="1" x14ac:dyDescent="0.2">
      <c r="A869" s="1"/>
      <c r="B869" s="126"/>
      <c r="C869" s="126"/>
      <c r="D869" s="12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2"/>
      <c r="AF869" s="2"/>
    </row>
    <row r="870" spans="1:32" ht="15.75" customHeight="1" x14ac:dyDescent="0.2">
      <c r="A870" s="1"/>
      <c r="B870" s="126"/>
      <c r="C870" s="126"/>
      <c r="D870" s="12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2"/>
      <c r="AF870" s="2"/>
    </row>
    <row r="871" spans="1:32" ht="15.75" customHeight="1" x14ac:dyDescent="0.2">
      <c r="A871" s="1"/>
      <c r="B871" s="126"/>
      <c r="C871" s="126"/>
      <c r="D871" s="12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2"/>
      <c r="AF871" s="2"/>
    </row>
    <row r="872" spans="1:32" ht="15.75" customHeight="1" x14ac:dyDescent="0.2">
      <c r="A872" s="1"/>
      <c r="B872" s="126"/>
      <c r="C872" s="126"/>
      <c r="D872" s="12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2"/>
      <c r="AF872" s="2"/>
    </row>
    <row r="873" spans="1:32" ht="15.75" customHeight="1" x14ac:dyDescent="0.2">
      <c r="A873" s="1"/>
      <c r="B873" s="126"/>
      <c r="C873" s="126"/>
      <c r="D873" s="12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2"/>
      <c r="AF873" s="2"/>
    </row>
    <row r="874" spans="1:32" ht="15.75" customHeight="1" x14ac:dyDescent="0.2">
      <c r="A874" s="1"/>
      <c r="B874" s="126"/>
      <c r="C874" s="126"/>
      <c r="D874" s="12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2"/>
      <c r="AF874" s="2"/>
    </row>
    <row r="875" spans="1:32" ht="15.75" customHeight="1" x14ac:dyDescent="0.2">
      <c r="A875" s="1"/>
      <c r="B875" s="126"/>
      <c r="C875" s="126"/>
      <c r="D875" s="12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2"/>
      <c r="AF875" s="2"/>
    </row>
    <row r="876" spans="1:32" ht="15.75" customHeight="1" x14ac:dyDescent="0.2">
      <c r="A876" s="1"/>
      <c r="B876" s="126"/>
      <c r="C876" s="126"/>
      <c r="D876" s="12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2"/>
      <c r="AF876" s="2"/>
    </row>
    <row r="877" spans="1:32" ht="15.75" customHeight="1" x14ac:dyDescent="0.2">
      <c r="A877" s="1"/>
      <c r="B877" s="126"/>
      <c r="C877" s="126"/>
      <c r="D877" s="12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2"/>
      <c r="AF877" s="2"/>
    </row>
    <row r="878" spans="1:32" ht="15.75" customHeight="1" x14ac:dyDescent="0.2">
      <c r="A878" s="1"/>
      <c r="B878" s="126"/>
      <c r="C878" s="126"/>
      <c r="D878" s="12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2"/>
      <c r="AF878" s="2"/>
    </row>
    <row r="879" spans="1:32" ht="15.75" customHeight="1" x14ac:dyDescent="0.2">
      <c r="A879" s="1"/>
      <c r="B879" s="126"/>
      <c r="C879" s="126"/>
      <c r="D879" s="12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2"/>
      <c r="AF879" s="2"/>
    </row>
    <row r="880" spans="1:32" ht="15.75" customHeight="1" x14ac:dyDescent="0.2">
      <c r="A880" s="1"/>
      <c r="B880" s="126"/>
      <c r="C880" s="126"/>
      <c r="D880" s="12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2"/>
      <c r="AF880" s="2"/>
    </row>
    <row r="881" spans="1:32" ht="15.75" customHeight="1" x14ac:dyDescent="0.2">
      <c r="A881" s="1"/>
      <c r="B881" s="126"/>
      <c r="C881" s="126"/>
      <c r="D881" s="12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2"/>
      <c r="AF881" s="2"/>
    </row>
    <row r="882" spans="1:32" ht="15.75" customHeight="1" x14ac:dyDescent="0.2">
      <c r="A882" s="1"/>
      <c r="B882" s="126"/>
      <c r="C882" s="126"/>
      <c r="D882" s="12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2"/>
      <c r="AF882" s="2"/>
    </row>
    <row r="883" spans="1:32" ht="15.75" customHeight="1" x14ac:dyDescent="0.2">
      <c r="A883" s="1"/>
      <c r="B883" s="126"/>
      <c r="C883" s="126"/>
      <c r="D883" s="12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2"/>
      <c r="AF883" s="2"/>
    </row>
    <row r="884" spans="1:32" ht="15.75" customHeight="1" x14ac:dyDescent="0.2">
      <c r="A884" s="1"/>
      <c r="B884" s="126"/>
      <c r="C884" s="126"/>
      <c r="D884" s="12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2"/>
      <c r="AF884" s="2"/>
    </row>
    <row r="885" spans="1:32" ht="15.75" customHeight="1" x14ac:dyDescent="0.2">
      <c r="A885" s="1"/>
      <c r="B885" s="126"/>
      <c r="C885" s="126"/>
      <c r="D885" s="12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2"/>
      <c r="AF885" s="2"/>
    </row>
    <row r="886" spans="1:32" ht="15.75" customHeight="1" x14ac:dyDescent="0.2">
      <c r="A886" s="1"/>
      <c r="B886" s="126"/>
      <c r="C886" s="126"/>
      <c r="D886" s="12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2"/>
      <c r="AF886" s="2"/>
    </row>
    <row r="887" spans="1:32" ht="15.75" customHeight="1" x14ac:dyDescent="0.2">
      <c r="A887" s="1"/>
      <c r="B887" s="126"/>
      <c r="C887" s="126"/>
      <c r="D887" s="12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2"/>
      <c r="AF887" s="2"/>
    </row>
    <row r="888" spans="1:32" ht="15.75" customHeight="1" x14ac:dyDescent="0.2">
      <c r="A888" s="1"/>
      <c r="B888" s="126"/>
      <c r="C888" s="126"/>
      <c r="D888" s="12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2"/>
      <c r="AF888" s="2"/>
    </row>
    <row r="889" spans="1:32" ht="15.75" customHeight="1" x14ac:dyDescent="0.2">
      <c r="A889" s="1"/>
      <c r="B889" s="126"/>
      <c r="C889" s="126"/>
      <c r="D889" s="12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2"/>
      <c r="AF889" s="2"/>
    </row>
    <row r="890" spans="1:32" ht="15.75" customHeight="1" x14ac:dyDescent="0.2">
      <c r="A890" s="1"/>
      <c r="B890" s="126"/>
      <c r="C890" s="126"/>
      <c r="D890" s="12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2"/>
      <c r="AF890" s="2"/>
    </row>
    <row r="891" spans="1:32" ht="15.75" customHeight="1" x14ac:dyDescent="0.2">
      <c r="A891" s="1"/>
      <c r="B891" s="126"/>
      <c r="C891" s="126"/>
      <c r="D891" s="12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2"/>
      <c r="AF891" s="2"/>
    </row>
    <row r="892" spans="1:32" ht="15.75" customHeight="1" x14ac:dyDescent="0.2">
      <c r="A892" s="1"/>
      <c r="B892" s="126"/>
      <c r="C892" s="126"/>
      <c r="D892" s="12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2"/>
      <c r="AF892" s="2"/>
    </row>
    <row r="893" spans="1:32" ht="15.75" customHeight="1" x14ac:dyDescent="0.2">
      <c r="A893" s="1"/>
      <c r="B893" s="126"/>
      <c r="C893" s="126"/>
      <c r="D893" s="12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2"/>
      <c r="AF893" s="2"/>
    </row>
    <row r="894" spans="1:32" ht="15.75" customHeight="1" x14ac:dyDescent="0.2">
      <c r="A894" s="1"/>
      <c r="B894" s="126"/>
      <c r="C894" s="126"/>
      <c r="D894" s="12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2"/>
      <c r="AF894" s="2"/>
    </row>
    <row r="895" spans="1:32" ht="15.75" customHeight="1" x14ac:dyDescent="0.2">
      <c r="A895" s="1"/>
      <c r="B895" s="126"/>
      <c r="C895" s="126"/>
      <c r="D895" s="12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2"/>
      <c r="AF895" s="2"/>
    </row>
    <row r="896" spans="1:32" ht="15.75" customHeight="1" x14ac:dyDescent="0.2">
      <c r="A896" s="1"/>
      <c r="B896" s="126"/>
      <c r="C896" s="126"/>
      <c r="D896" s="12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2"/>
      <c r="AF896" s="2"/>
    </row>
    <row r="897" spans="1:32" ht="15.75" customHeight="1" x14ac:dyDescent="0.2">
      <c r="A897" s="1"/>
      <c r="B897" s="126"/>
      <c r="C897" s="126"/>
      <c r="D897" s="12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2"/>
      <c r="AF897" s="2"/>
    </row>
    <row r="898" spans="1:32" ht="15.75" customHeight="1" x14ac:dyDescent="0.2">
      <c r="A898" s="1"/>
      <c r="B898" s="126"/>
      <c r="C898" s="126"/>
      <c r="D898" s="12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2"/>
      <c r="AF898" s="2"/>
    </row>
    <row r="899" spans="1:32" ht="15.75" customHeight="1" x14ac:dyDescent="0.2">
      <c r="A899" s="1"/>
      <c r="B899" s="126"/>
      <c r="C899" s="126"/>
      <c r="D899" s="12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2"/>
      <c r="AF899" s="2"/>
    </row>
    <row r="900" spans="1:32" ht="15.75" customHeight="1" x14ac:dyDescent="0.2">
      <c r="A900" s="1"/>
      <c r="B900" s="126"/>
      <c r="C900" s="126"/>
      <c r="D900" s="12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2"/>
      <c r="AF900" s="2"/>
    </row>
    <row r="901" spans="1:32" ht="15.75" customHeight="1" x14ac:dyDescent="0.2">
      <c r="A901" s="1"/>
      <c r="B901" s="126"/>
      <c r="C901" s="126"/>
      <c r="D901" s="12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2"/>
      <c r="AF901" s="2"/>
    </row>
    <row r="902" spans="1:32" ht="15.75" customHeight="1" x14ac:dyDescent="0.2">
      <c r="A902" s="1"/>
      <c r="B902" s="126"/>
      <c r="C902" s="126"/>
      <c r="D902" s="12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2"/>
      <c r="AF902" s="2"/>
    </row>
    <row r="903" spans="1:32" ht="15.75" customHeight="1" x14ac:dyDescent="0.2">
      <c r="A903" s="1"/>
      <c r="B903" s="126"/>
      <c r="C903" s="126"/>
      <c r="D903" s="12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2"/>
      <c r="AF903" s="2"/>
    </row>
    <row r="904" spans="1:32" ht="15.75" customHeight="1" x14ac:dyDescent="0.2">
      <c r="A904" s="1"/>
      <c r="B904" s="126"/>
      <c r="C904" s="126"/>
      <c r="D904" s="12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2"/>
      <c r="AF904" s="2"/>
    </row>
    <row r="905" spans="1:32" ht="15.75" customHeight="1" x14ac:dyDescent="0.2">
      <c r="A905" s="1"/>
      <c r="B905" s="126"/>
      <c r="C905" s="126"/>
      <c r="D905" s="12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2"/>
      <c r="AF905" s="2"/>
    </row>
    <row r="906" spans="1:32" ht="15.75" customHeight="1" x14ac:dyDescent="0.2">
      <c r="A906" s="1"/>
      <c r="B906" s="126"/>
      <c r="C906" s="126"/>
      <c r="D906" s="12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2"/>
      <c r="AF906" s="2"/>
    </row>
    <row r="907" spans="1:32" ht="15.75" customHeight="1" x14ac:dyDescent="0.2">
      <c r="A907" s="1"/>
      <c r="B907" s="126"/>
      <c r="C907" s="126"/>
      <c r="D907" s="12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2"/>
      <c r="AF907" s="2"/>
    </row>
    <row r="908" spans="1:32" ht="15.75" customHeight="1" x14ac:dyDescent="0.2">
      <c r="A908" s="1"/>
      <c r="B908" s="126"/>
      <c r="C908" s="126"/>
      <c r="D908" s="12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2"/>
      <c r="AF908" s="2"/>
    </row>
    <row r="909" spans="1:32" ht="15.75" customHeight="1" x14ac:dyDescent="0.2">
      <c r="A909" s="1"/>
      <c r="B909" s="126"/>
      <c r="C909" s="126"/>
      <c r="D909" s="12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2"/>
      <c r="AF909" s="2"/>
    </row>
    <row r="910" spans="1:32" ht="15.75" customHeight="1" x14ac:dyDescent="0.2">
      <c r="A910" s="1"/>
      <c r="B910" s="126"/>
      <c r="C910" s="126"/>
      <c r="D910" s="12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2"/>
      <c r="AF910" s="2"/>
    </row>
    <row r="911" spans="1:32" ht="15.75" customHeight="1" x14ac:dyDescent="0.2">
      <c r="A911" s="1"/>
      <c r="B911" s="126"/>
      <c r="C911" s="126"/>
      <c r="D911" s="12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2"/>
      <c r="AF911" s="2"/>
    </row>
    <row r="912" spans="1:32" ht="15.75" customHeight="1" x14ac:dyDescent="0.2">
      <c r="A912" s="1"/>
      <c r="B912" s="126"/>
      <c r="C912" s="126"/>
      <c r="D912" s="12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2"/>
      <c r="AF912" s="2"/>
    </row>
    <row r="913" spans="1:32" ht="15.75" customHeight="1" x14ac:dyDescent="0.2">
      <c r="A913" s="1"/>
      <c r="B913" s="126"/>
      <c r="C913" s="126"/>
      <c r="D913" s="12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2"/>
      <c r="AF913" s="2"/>
    </row>
    <row r="914" spans="1:32" ht="15.75" customHeight="1" x14ac:dyDescent="0.2">
      <c r="A914" s="1"/>
      <c r="B914" s="126"/>
      <c r="C914" s="126"/>
      <c r="D914" s="12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2"/>
      <c r="AF914" s="2"/>
    </row>
    <row r="915" spans="1:32" ht="15.75" customHeight="1" x14ac:dyDescent="0.2">
      <c r="A915" s="1"/>
      <c r="B915" s="126"/>
      <c r="C915" s="126"/>
      <c r="D915" s="12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2"/>
      <c r="AF915" s="2"/>
    </row>
    <row r="916" spans="1:32" ht="15.75" customHeight="1" x14ac:dyDescent="0.2">
      <c r="A916" s="1"/>
      <c r="B916" s="126"/>
      <c r="C916" s="126"/>
      <c r="D916" s="12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2"/>
      <c r="AF916" s="2"/>
    </row>
    <row r="917" spans="1:32" ht="15.75" customHeight="1" x14ac:dyDescent="0.2">
      <c r="A917" s="1"/>
      <c r="B917" s="126"/>
      <c r="C917" s="126"/>
      <c r="D917" s="12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2"/>
      <c r="AF917" s="2"/>
    </row>
    <row r="918" spans="1:32" ht="15.75" customHeight="1" x14ac:dyDescent="0.2">
      <c r="A918" s="1"/>
      <c r="B918" s="126"/>
      <c r="C918" s="126"/>
      <c r="D918" s="12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2"/>
      <c r="AF918" s="2"/>
    </row>
    <row r="919" spans="1:32" ht="15.75" customHeight="1" x14ac:dyDescent="0.2">
      <c r="A919" s="1"/>
      <c r="B919" s="126"/>
      <c r="C919" s="126"/>
      <c r="D919" s="12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2"/>
      <c r="AF919" s="2"/>
    </row>
    <row r="920" spans="1:32" ht="15.75" customHeight="1" x14ac:dyDescent="0.2">
      <c r="A920" s="1"/>
      <c r="B920" s="126"/>
      <c r="C920" s="126"/>
      <c r="D920" s="12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2"/>
      <c r="AF920" s="2"/>
    </row>
    <row r="921" spans="1:32" ht="15.75" customHeight="1" x14ac:dyDescent="0.2">
      <c r="A921" s="1"/>
      <c r="B921" s="126"/>
      <c r="C921" s="126"/>
      <c r="D921" s="12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2"/>
      <c r="AF921" s="2"/>
    </row>
    <row r="922" spans="1:32" ht="15.75" customHeight="1" x14ac:dyDescent="0.2">
      <c r="A922" s="1"/>
      <c r="B922" s="126"/>
      <c r="C922" s="126"/>
      <c r="D922" s="12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2"/>
      <c r="AF922" s="2"/>
    </row>
    <row r="923" spans="1:32" ht="15.75" customHeight="1" x14ac:dyDescent="0.2">
      <c r="A923" s="1"/>
      <c r="B923" s="126"/>
      <c r="C923" s="126"/>
      <c r="D923" s="12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2"/>
      <c r="AF923" s="2"/>
    </row>
    <row r="924" spans="1:32" ht="15.75" customHeight="1" x14ac:dyDescent="0.2">
      <c r="A924" s="1"/>
      <c r="B924" s="126"/>
      <c r="C924" s="126"/>
      <c r="D924" s="12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2"/>
      <c r="AF924" s="2"/>
    </row>
    <row r="925" spans="1:32" ht="15.75" customHeight="1" x14ac:dyDescent="0.2">
      <c r="A925" s="1"/>
      <c r="B925" s="126"/>
      <c r="C925" s="126"/>
      <c r="D925" s="12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2"/>
      <c r="AF925" s="2"/>
    </row>
    <row r="926" spans="1:32" ht="15.75" customHeight="1" x14ac:dyDescent="0.2">
      <c r="A926" s="1"/>
      <c r="B926" s="126"/>
      <c r="C926" s="126"/>
      <c r="D926" s="12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2"/>
      <c r="AF926" s="2"/>
    </row>
    <row r="927" spans="1:32" ht="15.75" customHeight="1" x14ac:dyDescent="0.2">
      <c r="A927" s="1"/>
      <c r="B927" s="126"/>
      <c r="C927" s="126"/>
      <c r="D927" s="12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2"/>
      <c r="AF927" s="2"/>
    </row>
    <row r="928" spans="1:32" ht="15.75" customHeight="1" x14ac:dyDescent="0.2">
      <c r="A928" s="1"/>
      <c r="B928" s="126"/>
      <c r="C928" s="126"/>
      <c r="D928" s="12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2"/>
      <c r="AF928" s="2"/>
    </row>
    <row r="929" spans="1:32" ht="15.75" customHeight="1" x14ac:dyDescent="0.2">
      <c r="A929" s="1"/>
      <c r="B929" s="126"/>
      <c r="C929" s="126"/>
      <c r="D929" s="12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2"/>
      <c r="AF929" s="2"/>
    </row>
    <row r="930" spans="1:32" ht="15.75" customHeight="1" x14ac:dyDescent="0.2">
      <c r="A930" s="1"/>
      <c r="B930" s="126"/>
      <c r="C930" s="126"/>
      <c r="D930" s="12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2"/>
      <c r="AF930" s="2"/>
    </row>
    <row r="931" spans="1:32" ht="15.75" customHeight="1" x14ac:dyDescent="0.2">
      <c r="A931" s="1"/>
      <c r="B931" s="126"/>
      <c r="C931" s="126"/>
      <c r="D931" s="12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2"/>
      <c r="AF931" s="2"/>
    </row>
    <row r="932" spans="1:32" ht="15.75" customHeight="1" x14ac:dyDescent="0.2">
      <c r="A932" s="1"/>
      <c r="B932" s="126"/>
      <c r="C932" s="126"/>
      <c r="D932" s="12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2"/>
      <c r="AF932" s="2"/>
    </row>
    <row r="933" spans="1:32" ht="15.75" customHeight="1" x14ac:dyDescent="0.2">
      <c r="A933" s="1"/>
      <c r="B933" s="126"/>
      <c r="C933" s="126"/>
      <c r="D933" s="12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2"/>
      <c r="AF933" s="2"/>
    </row>
    <row r="934" spans="1:32" ht="15.75" customHeight="1" x14ac:dyDescent="0.2">
      <c r="A934" s="1"/>
      <c r="B934" s="126"/>
      <c r="C934" s="126"/>
      <c r="D934" s="12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2"/>
      <c r="AF934" s="2"/>
    </row>
    <row r="935" spans="1:32" ht="15.75" customHeight="1" x14ac:dyDescent="0.2">
      <c r="A935" s="1"/>
      <c r="B935" s="126"/>
      <c r="C935" s="126"/>
      <c r="D935" s="12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2"/>
      <c r="AF935" s="2"/>
    </row>
    <row r="936" spans="1:32" ht="15.75" customHeight="1" x14ac:dyDescent="0.2">
      <c r="A936" s="1"/>
      <c r="B936" s="126"/>
      <c r="C936" s="126"/>
      <c r="D936" s="12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2"/>
      <c r="AF936" s="2"/>
    </row>
  </sheetData>
  <mergeCells count="15">
    <mergeCell ref="A65:D65"/>
    <mergeCell ref="A66:D66"/>
    <mergeCell ref="A67:D67"/>
    <mergeCell ref="L3:W3"/>
    <mergeCell ref="Y5:Y6"/>
    <mergeCell ref="E3:J3"/>
    <mergeCell ref="AF3:AF4"/>
    <mergeCell ref="A63:AD63"/>
    <mergeCell ref="A64:D64"/>
    <mergeCell ref="Z3:AC3"/>
    <mergeCell ref="K5:K6"/>
    <mergeCell ref="X5:X6"/>
    <mergeCell ref="AD5:AD6"/>
    <mergeCell ref="AE5:AE6"/>
    <mergeCell ref="AF5:AF6"/>
  </mergeCells>
  <conditionalFormatting sqref="A8:A62">
    <cfRule type="notContainsBlanks" dxfId="1" priority="1">
      <formula>LEN(TRIM(A8))&gt;0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topLeftCell="A51" workbookViewId="0">
      <selection activeCell="K28" sqref="K28"/>
    </sheetView>
  </sheetViews>
  <sheetFormatPr baseColWidth="10" defaultColWidth="8.83203125" defaultRowHeight="15" x14ac:dyDescent="0.2"/>
  <cols>
    <col min="4" max="4" width="13.5" customWidth="1"/>
    <col min="11" max="11" width="24.83203125" customWidth="1"/>
  </cols>
  <sheetData>
    <row r="1" spans="1:12" s="105" customFormat="1" x14ac:dyDescent="0.2">
      <c r="E1" s="145" t="s">
        <v>241</v>
      </c>
    </row>
    <row r="2" spans="1:12" ht="31" x14ac:dyDescent="0.2">
      <c r="A2" s="144" t="s">
        <v>237</v>
      </c>
      <c r="B2" s="138" t="s">
        <v>94</v>
      </c>
      <c r="C2" s="35" t="s">
        <v>234</v>
      </c>
      <c r="D2" s="138" t="s">
        <v>95</v>
      </c>
    </row>
    <row r="3" spans="1:12" ht="28" x14ac:dyDescent="0.2">
      <c r="A3" s="142">
        <v>1</v>
      </c>
      <c r="B3" s="36" t="s">
        <v>96</v>
      </c>
      <c r="C3" s="139">
        <v>2103097</v>
      </c>
      <c r="D3" s="37" t="s">
        <v>42</v>
      </c>
    </row>
    <row r="4" spans="1:12" x14ac:dyDescent="0.2">
      <c r="A4" s="142">
        <v>2</v>
      </c>
      <c r="B4" s="36" t="s">
        <v>97</v>
      </c>
      <c r="C4" s="139">
        <v>2103098</v>
      </c>
      <c r="D4" s="37" t="s">
        <v>43</v>
      </c>
    </row>
    <row r="5" spans="1:12" x14ac:dyDescent="0.2">
      <c r="A5" s="142">
        <v>3</v>
      </c>
      <c r="B5" s="36" t="s">
        <v>98</v>
      </c>
      <c r="C5" s="139">
        <v>2103099</v>
      </c>
      <c r="D5" s="37" t="s">
        <v>44</v>
      </c>
    </row>
    <row r="6" spans="1:12" x14ac:dyDescent="0.2">
      <c r="A6" s="142">
        <v>4</v>
      </c>
      <c r="B6" s="36" t="s">
        <v>99</v>
      </c>
      <c r="C6" s="139">
        <v>2103101</v>
      </c>
      <c r="D6" s="37" t="s">
        <v>45</v>
      </c>
      <c r="H6" s="191" t="s">
        <v>238</v>
      </c>
      <c r="I6" s="173"/>
      <c r="J6" s="174"/>
      <c r="K6" s="176"/>
      <c r="L6" s="23">
        <v>53</v>
      </c>
    </row>
    <row r="7" spans="1:12" x14ac:dyDescent="0.2">
      <c r="A7" s="142">
        <v>5</v>
      </c>
      <c r="B7" s="36" t="s">
        <v>100</v>
      </c>
      <c r="C7" s="139">
        <v>2103102</v>
      </c>
      <c r="D7" s="37" t="s">
        <v>46</v>
      </c>
      <c r="H7" s="192" t="s">
        <v>239</v>
      </c>
      <c r="I7" s="173"/>
      <c r="J7" s="174"/>
      <c r="K7" s="176"/>
      <c r="L7" s="23">
        <v>52</v>
      </c>
    </row>
    <row r="8" spans="1:12" ht="28" x14ac:dyDescent="0.2">
      <c r="A8" s="142">
        <v>6</v>
      </c>
      <c r="B8" s="36" t="s">
        <v>101</v>
      </c>
      <c r="C8" s="139">
        <v>2103103</v>
      </c>
      <c r="D8" s="37" t="s">
        <v>47</v>
      </c>
      <c r="H8" s="193" t="s">
        <v>240</v>
      </c>
      <c r="I8" s="173"/>
      <c r="J8" s="174"/>
      <c r="K8" s="176"/>
      <c r="L8" s="24">
        <f>L7/L6*100</f>
        <v>98.113207547169807</v>
      </c>
    </row>
    <row r="9" spans="1:12" x14ac:dyDescent="0.2">
      <c r="A9" s="142">
        <v>7</v>
      </c>
      <c r="B9" s="36" t="s">
        <v>102</v>
      </c>
      <c r="C9" s="139">
        <v>2103104</v>
      </c>
      <c r="D9" s="37" t="s">
        <v>48</v>
      </c>
      <c r="H9" s="183" t="s">
        <v>20</v>
      </c>
      <c r="I9" s="173"/>
      <c r="J9" s="174"/>
      <c r="K9" s="176"/>
      <c r="L9" s="26" t="str">
        <f t="shared" ref="L9" si="0">IF(AND(L8&gt;=50,L8&lt;60),"1", IF(AND(L8&gt;=60,L8&lt;70),"2",IF(L8&gt;=70,"3",IF(L8&lt;50,"0"))))</f>
        <v>3</v>
      </c>
    </row>
    <row r="10" spans="1:12" x14ac:dyDescent="0.2">
      <c r="A10" s="142">
        <v>8</v>
      </c>
      <c r="B10" s="36" t="s">
        <v>103</v>
      </c>
      <c r="C10" s="139">
        <v>2103105</v>
      </c>
      <c r="D10" s="37" t="s">
        <v>49</v>
      </c>
    </row>
    <row r="11" spans="1:12" ht="28" x14ac:dyDescent="0.2">
      <c r="A11" s="142">
        <v>9</v>
      </c>
      <c r="B11" s="36" t="s">
        <v>104</v>
      </c>
      <c r="C11" s="139">
        <v>2103106</v>
      </c>
      <c r="D11" s="37" t="s">
        <v>50</v>
      </c>
    </row>
    <row r="12" spans="1:12" ht="28" x14ac:dyDescent="0.2">
      <c r="A12" s="142">
        <v>10</v>
      </c>
      <c r="B12" s="36" t="s">
        <v>105</v>
      </c>
      <c r="C12" s="139">
        <v>2103107</v>
      </c>
      <c r="D12" s="37" t="s">
        <v>51</v>
      </c>
    </row>
    <row r="13" spans="1:12" ht="28" x14ac:dyDescent="0.2">
      <c r="A13" s="142">
        <v>11</v>
      </c>
      <c r="B13" s="36" t="s">
        <v>106</v>
      </c>
      <c r="C13" s="139">
        <v>2103108</v>
      </c>
      <c r="D13" s="37" t="s">
        <v>52</v>
      </c>
    </row>
    <row r="14" spans="1:12" x14ac:dyDescent="0.2">
      <c r="A14" s="142">
        <v>12</v>
      </c>
      <c r="B14" s="36" t="s">
        <v>107</v>
      </c>
      <c r="C14" s="139">
        <v>2103109</v>
      </c>
      <c r="D14" s="37" t="s">
        <v>53</v>
      </c>
    </row>
    <row r="15" spans="1:12" x14ac:dyDescent="0.2">
      <c r="A15" s="142">
        <v>13</v>
      </c>
      <c r="B15" s="36" t="s">
        <v>108</v>
      </c>
      <c r="C15" s="139">
        <v>2103110</v>
      </c>
      <c r="D15" s="37" t="s">
        <v>54</v>
      </c>
    </row>
    <row r="16" spans="1:12" x14ac:dyDescent="0.2">
      <c r="A16" s="142">
        <v>14</v>
      </c>
      <c r="B16" s="36" t="s">
        <v>109</v>
      </c>
      <c r="C16" s="139">
        <v>2103111</v>
      </c>
      <c r="D16" s="37" t="s">
        <v>54</v>
      </c>
    </row>
    <row r="17" spans="1:4" x14ac:dyDescent="0.2">
      <c r="A17" s="142">
        <v>15</v>
      </c>
      <c r="B17" s="36" t="s">
        <v>110</v>
      </c>
      <c r="C17" s="139">
        <v>2103112</v>
      </c>
      <c r="D17" s="37" t="s">
        <v>55</v>
      </c>
    </row>
    <row r="18" spans="1:4" x14ac:dyDescent="0.2">
      <c r="A18" s="142">
        <v>16</v>
      </c>
      <c r="B18" s="36" t="s">
        <v>111</v>
      </c>
      <c r="C18" s="139">
        <v>2103113</v>
      </c>
      <c r="D18" s="37" t="s">
        <v>56</v>
      </c>
    </row>
    <row r="19" spans="1:4" x14ac:dyDescent="0.2">
      <c r="A19" s="142">
        <v>17</v>
      </c>
      <c r="B19" s="36" t="s">
        <v>112</v>
      </c>
      <c r="C19" s="139">
        <v>2103114</v>
      </c>
      <c r="D19" s="37" t="s">
        <v>57</v>
      </c>
    </row>
    <row r="20" spans="1:4" x14ac:dyDescent="0.2">
      <c r="A20" s="142">
        <v>18</v>
      </c>
      <c r="B20" s="36" t="s">
        <v>113</v>
      </c>
      <c r="C20" s="139">
        <v>2103115</v>
      </c>
      <c r="D20" s="37" t="s">
        <v>58</v>
      </c>
    </row>
    <row r="21" spans="1:4" x14ac:dyDescent="0.2">
      <c r="A21" s="142">
        <v>19</v>
      </c>
      <c r="B21" s="36" t="s">
        <v>114</v>
      </c>
      <c r="C21" s="139">
        <v>2103116</v>
      </c>
      <c r="D21" s="37" t="s">
        <v>59</v>
      </c>
    </row>
    <row r="22" spans="1:4" x14ac:dyDescent="0.2">
      <c r="A22" s="142">
        <v>20</v>
      </c>
      <c r="B22" s="36" t="s">
        <v>115</v>
      </c>
      <c r="C22" s="139">
        <v>2103117</v>
      </c>
      <c r="D22" s="37" t="s">
        <v>60</v>
      </c>
    </row>
    <row r="23" spans="1:4" x14ac:dyDescent="0.2">
      <c r="A23" s="142">
        <v>21</v>
      </c>
      <c r="B23" s="36" t="s">
        <v>116</v>
      </c>
      <c r="C23" s="139">
        <v>2103119</v>
      </c>
      <c r="D23" s="37" t="s">
        <v>61</v>
      </c>
    </row>
    <row r="24" spans="1:4" x14ac:dyDescent="0.2">
      <c r="A24" s="142">
        <v>22</v>
      </c>
      <c r="B24" s="36" t="s">
        <v>117</v>
      </c>
      <c r="C24" s="139">
        <v>2103120</v>
      </c>
      <c r="D24" s="37" t="s">
        <v>62</v>
      </c>
    </row>
    <row r="25" spans="1:4" x14ac:dyDescent="0.2">
      <c r="A25" s="142">
        <v>23</v>
      </c>
      <c r="B25" s="36" t="s">
        <v>118</v>
      </c>
      <c r="C25" s="139">
        <v>2103122</v>
      </c>
      <c r="D25" s="37" t="s">
        <v>63</v>
      </c>
    </row>
    <row r="26" spans="1:4" x14ac:dyDescent="0.2">
      <c r="A26" s="142">
        <v>24</v>
      </c>
      <c r="B26" s="36" t="s">
        <v>119</v>
      </c>
      <c r="C26" s="139">
        <v>2103123</v>
      </c>
      <c r="D26" s="37" t="s">
        <v>64</v>
      </c>
    </row>
    <row r="27" spans="1:4" x14ac:dyDescent="0.2">
      <c r="A27" s="142">
        <v>25</v>
      </c>
      <c r="B27" s="36" t="s">
        <v>120</v>
      </c>
      <c r="C27" s="139">
        <v>2103124</v>
      </c>
      <c r="D27" s="37" t="s">
        <v>65</v>
      </c>
    </row>
    <row r="28" spans="1:4" x14ac:dyDescent="0.2">
      <c r="A28" s="142">
        <v>26</v>
      </c>
      <c r="B28" s="36" t="s">
        <v>121</v>
      </c>
      <c r="C28" s="139">
        <v>2103125</v>
      </c>
      <c r="D28" s="37" t="s">
        <v>66</v>
      </c>
    </row>
    <row r="29" spans="1:4" x14ac:dyDescent="0.2">
      <c r="A29" s="142">
        <v>27</v>
      </c>
      <c r="B29" s="36" t="s">
        <v>122</v>
      </c>
      <c r="C29" s="139">
        <v>2103126</v>
      </c>
      <c r="D29" s="37" t="s">
        <v>67</v>
      </c>
    </row>
    <row r="30" spans="1:4" ht="28" x14ac:dyDescent="0.2">
      <c r="A30" s="142">
        <v>28</v>
      </c>
      <c r="B30" s="36" t="s">
        <v>123</v>
      </c>
      <c r="C30" s="139">
        <v>2103127</v>
      </c>
      <c r="D30" s="37" t="s">
        <v>68</v>
      </c>
    </row>
    <row r="31" spans="1:4" x14ac:dyDescent="0.2">
      <c r="A31" s="142">
        <v>29</v>
      </c>
      <c r="B31" s="36" t="s">
        <v>124</v>
      </c>
      <c r="C31" s="139">
        <v>2103128</v>
      </c>
      <c r="D31" s="37" t="s">
        <v>69</v>
      </c>
    </row>
    <row r="32" spans="1:4" x14ac:dyDescent="0.2">
      <c r="A32" s="142">
        <v>30</v>
      </c>
      <c r="B32" s="36" t="s">
        <v>125</v>
      </c>
      <c r="C32" s="139">
        <v>2103129</v>
      </c>
      <c r="D32" s="37" t="s">
        <v>70</v>
      </c>
    </row>
    <row r="33" spans="1:4" ht="28" x14ac:dyDescent="0.2">
      <c r="A33" s="142">
        <v>31</v>
      </c>
      <c r="B33" s="36" t="s">
        <v>126</v>
      </c>
      <c r="C33" s="139">
        <v>2103130</v>
      </c>
      <c r="D33" s="37" t="s">
        <v>71</v>
      </c>
    </row>
    <row r="34" spans="1:4" x14ac:dyDescent="0.2">
      <c r="A34" s="142">
        <v>32</v>
      </c>
      <c r="B34" s="36" t="s">
        <v>127</v>
      </c>
      <c r="C34" s="139">
        <v>2103132</v>
      </c>
      <c r="D34" s="37" t="s">
        <v>72</v>
      </c>
    </row>
    <row r="35" spans="1:4" x14ac:dyDescent="0.2">
      <c r="A35" s="142">
        <v>33</v>
      </c>
      <c r="B35" s="36" t="s">
        <v>128</v>
      </c>
      <c r="C35" s="139">
        <v>2103133</v>
      </c>
      <c r="D35" s="37" t="s">
        <v>73</v>
      </c>
    </row>
    <row r="36" spans="1:4" x14ac:dyDescent="0.2">
      <c r="A36" s="142">
        <v>34</v>
      </c>
      <c r="B36" s="36" t="s">
        <v>129</v>
      </c>
      <c r="C36" s="139">
        <v>2103134</v>
      </c>
      <c r="D36" s="37" t="s">
        <v>74</v>
      </c>
    </row>
    <row r="37" spans="1:4" ht="28" x14ac:dyDescent="0.2">
      <c r="A37" s="142">
        <v>35</v>
      </c>
      <c r="B37" s="36" t="s">
        <v>130</v>
      </c>
      <c r="C37" s="139">
        <v>2103135</v>
      </c>
      <c r="D37" s="37" t="s">
        <v>75</v>
      </c>
    </row>
    <row r="38" spans="1:4" x14ac:dyDescent="0.2">
      <c r="A38" s="142">
        <v>36</v>
      </c>
      <c r="B38" s="36" t="s">
        <v>131</v>
      </c>
      <c r="C38" s="139">
        <v>2103136</v>
      </c>
      <c r="D38" s="37" t="s">
        <v>76</v>
      </c>
    </row>
    <row r="39" spans="1:4" x14ac:dyDescent="0.2">
      <c r="A39" s="142">
        <v>37</v>
      </c>
      <c r="B39" s="36" t="s">
        <v>132</v>
      </c>
      <c r="C39" s="139">
        <v>2103137</v>
      </c>
      <c r="D39" s="37" t="s">
        <v>77</v>
      </c>
    </row>
    <row r="40" spans="1:4" x14ac:dyDescent="0.2">
      <c r="A40" s="142">
        <v>38</v>
      </c>
      <c r="B40" s="36" t="s">
        <v>133</v>
      </c>
      <c r="C40" s="139">
        <v>2103138</v>
      </c>
      <c r="D40" s="37" t="s">
        <v>78</v>
      </c>
    </row>
    <row r="41" spans="1:4" x14ac:dyDescent="0.2">
      <c r="A41" s="142">
        <v>39</v>
      </c>
      <c r="B41" s="36" t="s">
        <v>134</v>
      </c>
      <c r="C41" s="139">
        <v>2103139</v>
      </c>
      <c r="D41" s="37" t="s">
        <v>79</v>
      </c>
    </row>
    <row r="42" spans="1:4" ht="28" x14ac:dyDescent="0.2">
      <c r="A42" s="142">
        <v>40</v>
      </c>
      <c r="B42" s="36" t="s">
        <v>135</v>
      </c>
      <c r="C42" s="139">
        <v>2103141</v>
      </c>
      <c r="D42" s="37" t="s">
        <v>80</v>
      </c>
    </row>
    <row r="43" spans="1:4" x14ac:dyDescent="0.2">
      <c r="A43" s="142">
        <v>41</v>
      </c>
      <c r="B43" s="36" t="s">
        <v>136</v>
      </c>
      <c r="C43" s="139">
        <v>2103143</v>
      </c>
      <c r="D43" s="37" t="s">
        <v>81</v>
      </c>
    </row>
    <row r="44" spans="1:4" x14ac:dyDescent="0.2">
      <c r="A44" s="142">
        <v>42</v>
      </c>
      <c r="B44" s="36" t="s">
        <v>137</v>
      </c>
      <c r="C44" s="139">
        <v>2103144</v>
      </c>
      <c r="D44" s="37" t="s">
        <v>82</v>
      </c>
    </row>
    <row r="45" spans="1:4" ht="28" x14ac:dyDescent="0.2">
      <c r="A45" s="142">
        <v>43</v>
      </c>
      <c r="B45" s="36" t="s">
        <v>138</v>
      </c>
      <c r="C45" s="139">
        <v>2103145</v>
      </c>
      <c r="D45" s="37" t="s">
        <v>139</v>
      </c>
    </row>
    <row r="46" spans="1:4" x14ac:dyDescent="0.2">
      <c r="A46" s="142">
        <v>44</v>
      </c>
      <c r="B46" s="36" t="s">
        <v>140</v>
      </c>
      <c r="C46" s="139">
        <v>2103146</v>
      </c>
      <c r="D46" s="37" t="s">
        <v>83</v>
      </c>
    </row>
    <row r="47" spans="1:4" x14ac:dyDescent="0.2">
      <c r="A47" s="142">
        <v>45</v>
      </c>
      <c r="B47" s="36" t="s">
        <v>141</v>
      </c>
      <c r="C47" s="139">
        <v>2103147</v>
      </c>
      <c r="D47" s="37" t="s">
        <v>84</v>
      </c>
    </row>
    <row r="48" spans="1:4" ht="28" x14ac:dyDescent="0.2">
      <c r="A48" s="142">
        <v>46</v>
      </c>
      <c r="B48" s="36" t="s">
        <v>142</v>
      </c>
      <c r="C48" s="139">
        <v>2103148</v>
      </c>
      <c r="D48" s="37" t="s">
        <v>85</v>
      </c>
    </row>
    <row r="49" spans="1:4" x14ac:dyDescent="0.2">
      <c r="A49" s="142">
        <v>47</v>
      </c>
      <c r="B49" s="36" t="s">
        <v>143</v>
      </c>
      <c r="C49" s="139">
        <v>2103149</v>
      </c>
      <c r="D49" s="37" t="s">
        <v>86</v>
      </c>
    </row>
    <row r="50" spans="1:4" x14ac:dyDescent="0.2">
      <c r="A50" s="142">
        <v>48</v>
      </c>
      <c r="B50" s="36" t="s">
        <v>144</v>
      </c>
      <c r="C50" s="139">
        <v>2103150</v>
      </c>
      <c r="D50" s="37" t="s">
        <v>87</v>
      </c>
    </row>
    <row r="51" spans="1:4" x14ac:dyDescent="0.2">
      <c r="A51" s="142">
        <v>49</v>
      </c>
      <c r="B51" s="36" t="s">
        <v>145</v>
      </c>
      <c r="C51" s="139">
        <v>2103151</v>
      </c>
      <c r="D51" s="37" t="s">
        <v>88</v>
      </c>
    </row>
    <row r="52" spans="1:4" x14ac:dyDescent="0.2">
      <c r="A52" s="142">
        <v>50</v>
      </c>
      <c r="B52" s="36" t="s">
        <v>146</v>
      </c>
      <c r="C52" s="139">
        <v>2103154</v>
      </c>
      <c r="D52" s="37" t="s">
        <v>89</v>
      </c>
    </row>
    <row r="53" spans="1:4" x14ac:dyDescent="0.2">
      <c r="A53" s="142">
        <v>51</v>
      </c>
      <c r="B53" s="36" t="s">
        <v>147</v>
      </c>
      <c r="C53" s="139">
        <v>2103155</v>
      </c>
      <c r="D53" s="37" t="s">
        <v>90</v>
      </c>
    </row>
    <row r="54" spans="1:4" x14ac:dyDescent="0.2">
      <c r="A54" s="142">
        <v>52</v>
      </c>
      <c r="B54" s="36" t="s">
        <v>148</v>
      </c>
      <c r="C54" s="139">
        <v>2103156</v>
      </c>
      <c r="D54" s="37" t="s">
        <v>91</v>
      </c>
    </row>
    <row r="55" spans="1:4" x14ac:dyDescent="0.2">
      <c r="A55" s="142">
        <v>53</v>
      </c>
      <c r="B55" s="36" t="s">
        <v>235</v>
      </c>
      <c r="C55" s="140">
        <v>2134636</v>
      </c>
      <c r="D55" s="143" t="s">
        <v>93</v>
      </c>
    </row>
    <row r="56" spans="1:4" x14ac:dyDescent="0.2">
      <c r="A56" s="142">
        <v>54</v>
      </c>
      <c r="B56" s="36" t="s">
        <v>236</v>
      </c>
      <c r="C56" s="140">
        <v>2134631</v>
      </c>
      <c r="D56" s="143" t="s">
        <v>92</v>
      </c>
    </row>
  </sheetData>
  <mergeCells count="4">
    <mergeCell ref="H6:K6"/>
    <mergeCell ref="H7:K7"/>
    <mergeCell ref="H8:K8"/>
    <mergeCell ref="H9:K9"/>
  </mergeCells>
  <conditionalFormatting sqref="A3:A56">
    <cfRule type="notContainsBlanks" dxfId="0" priority="1">
      <formula>LEN(TRIM(A3))&gt;0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7"/>
  <sheetViews>
    <sheetView zoomScale="80" zoomScaleNormal="80" workbookViewId="0">
      <selection activeCell="M36" sqref="M36"/>
    </sheetView>
  </sheetViews>
  <sheetFormatPr baseColWidth="10" defaultColWidth="8.83203125" defaultRowHeight="15" x14ac:dyDescent="0.2"/>
  <cols>
    <col min="3" max="3" width="11.83203125" customWidth="1"/>
    <col min="4" max="4" width="12.1640625" customWidth="1"/>
    <col min="8" max="8" width="11" customWidth="1"/>
    <col min="9" max="9" width="11.33203125" customWidth="1"/>
    <col min="12" max="12" width="11.1640625" customWidth="1"/>
    <col min="13" max="13" width="11.83203125" customWidth="1"/>
  </cols>
  <sheetData>
    <row r="1" spans="1:24" ht="22.5" customHeight="1" x14ac:dyDescent="0.2">
      <c r="A1" s="172" t="s">
        <v>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74"/>
      <c r="O1" s="173"/>
      <c r="P1" s="173"/>
      <c r="Q1" s="173"/>
      <c r="R1" s="21"/>
      <c r="S1" s="21"/>
    </row>
    <row r="2" spans="1:24" ht="28.5" hidden="1" customHeight="1" x14ac:dyDescent="0.2">
      <c r="A2" s="229" t="s">
        <v>22</v>
      </c>
      <c r="B2" s="173"/>
      <c r="C2" s="176"/>
      <c r="D2" s="23">
        <f>COUNTIF('CO-ATTAINMENT'!E7:E61,"&gt;="&amp;'CO-ATTAINMENT'!E62)</f>
        <v>20</v>
      </c>
      <c r="E2" s="23">
        <f>COUNTIF('CO-ATTAINMENT'!G7:G61,"&gt;="&amp;'CO-ATTAINMENT'!G62)</f>
        <v>15</v>
      </c>
      <c r="F2" s="23">
        <f>COUNTIF('CO-ATTAINMENT'!H7:H61,"&gt;="&amp;'CO-ATTAINMENT'!H62)</f>
        <v>25</v>
      </c>
      <c r="G2" s="23">
        <f>COUNTIF('CO-ATTAINMENT'!I7:I61,"&gt;="&amp;'CO-ATTAINMENT'!I62)</f>
        <v>15</v>
      </c>
      <c r="H2" s="23">
        <f>COUNTIF('CO-ATTAINMENT'!J7:J61,"&gt;="&amp;'CO-ATTAINMENT'!J62)</f>
        <v>25</v>
      </c>
      <c r="I2" s="23">
        <f>COUNTIF('CO-ATTAINMENT'!K7:K61,"&gt;="&amp;'CO-ATTAINMENT'!K62)</f>
        <v>25</v>
      </c>
      <c r="J2" s="23">
        <f>COUNTIF('CO-ATTAINMENT'!O7:O61,"&gt;="&amp;'CO-ATTAINMENT'!O62)</f>
        <v>49</v>
      </c>
      <c r="K2" s="23">
        <f>COUNTIF('CO-ATTAINMENT'!P7:P61,"&gt;="&amp;'CO-ATTAINMENT'!P62)</f>
        <v>42</v>
      </c>
      <c r="L2" s="23">
        <f>COUNTIF('CO-ATTAINMENT'!Q7:Q61,"&gt;="&amp;'CO-ATTAINMENT'!Q62)</f>
        <v>25</v>
      </c>
      <c r="M2" s="23"/>
      <c r="N2" s="23"/>
      <c r="O2" s="23">
        <f>COUNTIF('CO-ATTAINMENT'!AB7:AB61,"&gt;="&amp;'CO-ATTAINMENT'!AB62)</f>
        <v>54</v>
      </c>
      <c r="P2" s="23">
        <f>COUNTIF('CO-ATTAINMENT'!AC7:AC61,"&gt;="&amp;'CO-ATTAINMENT'!AC62)</f>
        <v>54</v>
      </c>
      <c r="Q2" s="23">
        <f>COUNTIF('CO-ATTAINMENT'!AD7:AD61,"&gt;="&amp;'CO-ATTAINMENT'!AD62)</f>
        <v>54</v>
      </c>
      <c r="R2" s="23">
        <f>COUNTIF('CO-ATTAINMENT'!AE7:AE61,"&gt;="&amp;'CO-ATTAINMENT'!AE62)</f>
        <v>33</v>
      </c>
      <c r="S2" s="23"/>
    </row>
    <row r="3" spans="1:24" ht="28.5" hidden="1" customHeight="1" x14ac:dyDescent="0.2">
      <c r="A3" s="230" t="s">
        <v>23</v>
      </c>
      <c r="B3" s="173"/>
      <c r="C3" s="176"/>
      <c r="D3" s="24">
        <f>D2/'CO-ATTAINMENT'!E64*100</f>
        <v>37.037037037037038</v>
      </c>
      <c r="E3" s="24">
        <f>E2/'CO-ATTAINMENT'!G64*100</f>
        <v>27.27272727272727</v>
      </c>
      <c r="F3" s="24">
        <f>F2/'CO-ATTAINMENT'!H64*100</f>
        <v>46.296296296296298</v>
      </c>
      <c r="G3" s="24">
        <f>G2/'CO-ATTAINMENT'!I64*100</f>
        <v>27.777777777777779</v>
      </c>
      <c r="H3" s="24">
        <f>H2/'CO-ATTAINMENT'!J64*100</f>
        <v>46.296296296296298</v>
      </c>
      <c r="I3" s="24">
        <f>I2/'CO-ATTAINMENT'!K64*100</f>
        <v>46.296296296296298</v>
      </c>
      <c r="J3" s="24">
        <f>J2/'CO-ATTAINMENT'!O64*100</f>
        <v>90.740740740740748</v>
      </c>
      <c r="K3" s="24">
        <f>K2/'CO-ATTAINMENT'!P64*100</f>
        <v>77.777777777777786</v>
      </c>
      <c r="L3" s="24">
        <f>L2/'CO-ATTAINMENT'!Q64*100</f>
        <v>46.296296296296298</v>
      </c>
      <c r="M3" s="24"/>
      <c r="N3" s="24"/>
      <c r="O3" s="24">
        <f>O2/'CO-ATTAINMENT'!AB64*100</f>
        <v>100</v>
      </c>
      <c r="P3" s="24">
        <f>P2/'CO-ATTAINMENT'!AC64*100</f>
        <v>100</v>
      </c>
      <c r="Q3" s="24">
        <f>Q2/'CO-ATTAINMENT'!AD64*100</f>
        <v>100</v>
      </c>
      <c r="R3" s="24">
        <f>R2/'CO-ATTAINMENT'!AE64*100</f>
        <v>61.111111111111114</v>
      </c>
      <c r="S3" s="24"/>
    </row>
    <row r="4" spans="1:24" ht="28.5" hidden="1" customHeight="1" x14ac:dyDescent="0.2">
      <c r="A4" s="230" t="s">
        <v>24</v>
      </c>
      <c r="B4" s="173"/>
      <c r="C4" s="176"/>
      <c r="D4" s="26" t="str">
        <f t="shared" ref="D4:L4" si="0">IF(AND(D3&gt;=50,D3&lt;60),"1", IF(AND(D3&gt;=60,D3&lt;70),"2",IF(D3&gt;=70,"3",IF(D3&lt;50,"0"))))</f>
        <v>0</v>
      </c>
      <c r="E4" s="26" t="str">
        <f t="shared" si="0"/>
        <v>0</v>
      </c>
      <c r="F4" s="26" t="str">
        <f t="shared" si="0"/>
        <v>0</v>
      </c>
      <c r="G4" s="26" t="str">
        <f t="shared" si="0"/>
        <v>0</v>
      </c>
      <c r="H4" s="26" t="str">
        <f t="shared" si="0"/>
        <v>0</v>
      </c>
      <c r="I4" s="26" t="str">
        <f t="shared" si="0"/>
        <v>0</v>
      </c>
      <c r="J4" s="26" t="str">
        <f t="shared" si="0"/>
        <v>3</v>
      </c>
      <c r="K4" s="26" t="str">
        <f t="shared" si="0"/>
        <v>3</v>
      </c>
      <c r="L4" s="26" t="str">
        <f t="shared" si="0"/>
        <v>0</v>
      </c>
      <c r="M4" s="26"/>
      <c r="N4" s="26"/>
      <c r="O4" s="26" t="str">
        <f>IF(AND(O3&gt;=50,O3&lt;60),"1", IF(AND(O3&gt;=60,O3&lt;70),"2",IF(O3&gt;=70,"3",IF(O3&lt;50,"0"))))</f>
        <v>3</v>
      </c>
      <c r="P4" s="26" t="str">
        <f>IF(AND(P3&gt;=50,P3&lt;60),"1", IF(AND(P3&gt;=60,P3&lt;70),"2",IF(P3&gt;=70,"3",IF(P3&lt;50,"0"))))</f>
        <v>3</v>
      </c>
      <c r="Q4" s="26" t="str">
        <f>IF(AND(Q3&gt;=50,Q3&lt;60),"1", IF(AND(Q3&gt;=60,Q3&lt;70),"2",IF(Q3&gt;=70,"3",IF(Q3&lt;50,"0"))))</f>
        <v>3</v>
      </c>
      <c r="R4" s="26" t="str">
        <f>IF(AND(R3&gt;=50,R3&lt;60),"1", IF(AND(R3&gt;=60,R3&lt;70),"2",IF(R3&gt;=70,"3",IF(R3&lt;50,"0"))))</f>
        <v>2</v>
      </c>
      <c r="S4" s="26"/>
    </row>
    <row r="5" spans="1:24" ht="32.25" hidden="1" customHeight="1" x14ac:dyDescent="0.2">
      <c r="A5" s="231" t="s">
        <v>25</v>
      </c>
      <c r="B5" s="173"/>
      <c r="C5" s="176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1"/>
      <c r="S5" s="21"/>
    </row>
    <row r="6" spans="1:24" ht="24.75" hidden="1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1"/>
      <c r="K6" s="1"/>
      <c r="L6" s="1"/>
      <c r="M6" s="1"/>
      <c r="N6" s="1"/>
      <c r="O6" s="1"/>
      <c r="P6" s="1"/>
      <c r="Q6" s="1"/>
      <c r="R6" s="2"/>
      <c r="S6" s="2"/>
    </row>
    <row r="7" spans="1:24" ht="68.25" customHeight="1" x14ac:dyDescent="0.2">
      <c r="A7" s="213" t="s">
        <v>169</v>
      </c>
      <c r="B7" s="214"/>
      <c r="C7" s="214"/>
      <c r="D7" s="215"/>
      <c r="E7" s="216"/>
      <c r="F7" s="198" t="s">
        <v>174</v>
      </c>
      <c r="G7" s="199"/>
      <c r="H7" s="199"/>
      <c r="I7" s="200"/>
      <c r="J7" s="218" t="s">
        <v>177</v>
      </c>
      <c r="K7" s="184"/>
      <c r="L7" s="184"/>
      <c r="M7" s="184"/>
      <c r="N7" s="184"/>
      <c r="O7" s="217" t="s">
        <v>26</v>
      </c>
      <c r="P7" s="173"/>
      <c r="Q7" s="173"/>
      <c r="R7" s="173"/>
      <c r="S7" s="173"/>
      <c r="T7" s="223" t="s">
        <v>179</v>
      </c>
      <c r="U7" s="173"/>
      <c r="V7" s="173"/>
      <c r="W7" s="173"/>
      <c r="X7" s="173"/>
    </row>
    <row r="8" spans="1:24" ht="41.25" customHeight="1" x14ac:dyDescent="0.2">
      <c r="A8" s="28" t="s">
        <v>27</v>
      </c>
      <c r="B8" s="34" t="s">
        <v>28</v>
      </c>
      <c r="C8" s="75" t="s">
        <v>29</v>
      </c>
      <c r="D8" s="76" t="s">
        <v>20</v>
      </c>
      <c r="E8" s="77"/>
      <c r="F8" s="78" t="s">
        <v>27</v>
      </c>
      <c r="G8" s="76" t="s">
        <v>28</v>
      </c>
      <c r="H8" s="79" t="s">
        <v>30</v>
      </c>
      <c r="I8" s="80" t="s">
        <v>20</v>
      </c>
      <c r="J8" s="78" t="s">
        <v>27</v>
      </c>
      <c r="K8" s="76" t="s">
        <v>28</v>
      </c>
      <c r="L8" s="79" t="s">
        <v>30</v>
      </c>
      <c r="M8" s="80" t="s">
        <v>20</v>
      </c>
      <c r="N8" s="81"/>
      <c r="O8" s="78" t="s">
        <v>27</v>
      </c>
      <c r="P8" s="76" t="s">
        <v>28</v>
      </c>
      <c r="Q8" s="79" t="s">
        <v>30</v>
      </c>
      <c r="R8" s="80" t="s">
        <v>20</v>
      </c>
      <c r="S8" s="30"/>
      <c r="T8" s="78" t="s">
        <v>27</v>
      </c>
      <c r="U8" s="76" t="s">
        <v>28</v>
      </c>
      <c r="V8" s="79" t="s">
        <v>30</v>
      </c>
      <c r="W8" s="80" t="s">
        <v>20</v>
      </c>
      <c r="X8" s="30"/>
    </row>
    <row r="9" spans="1:24" ht="15.75" customHeight="1" x14ac:dyDescent="0.2">
      <c r="A9" s="219" t="s">
        <v>3</v>
      </c>
      <c r="B9" s="85" t="s">
        <v>170</v>
      </c>
      <c r="C9" s="85" t="s">
        <v>10</v>
      </c>
      <c r="D9" s="86">
        <v>0</v>
      </c>
      <c r="E9" s="87"/>
      <c r="F9" s="222" t="s">
        <v>5</v>
      </c>
      <c r="G9" s="88" t="s">
        <v>171</v>
      </c>
      <c r="H9" s="89" t="s">
        <v>11</v>
      </c>
      <c r="I9" s="88">
        <v>3</v>
      </c>
      <c r="J9" s="201" t="s">
        <v>4</v>
      </c>
      <c r="K9" s="88"/>
      <c r="L9" s="89"/>
      <c r="M9" s="88"/>
      <c r="N9" s="90"/>
      <c r="O9" s="201" t="s">
        <v>6</v>
      </c>
      <c r="P9" s="85" t="s">
        <v>170</v>
      </c>
      <c r="Q9" s="88" t="s">
        <v>13</v>
      </c>
      <c r="R9" s="88">
        <v>0</v>
      </c>
      <c r="S9" s="30"/>
      <c r="T9" s="201" t="s">
        <v>159</v>
      </c>
      <c r="U9" s="88" t="s">
        <v>171</v>
      </c>
      <c r="V9" s="88" t="s">
        <v>15</v>
      </c>
      <c r="W9" s="88">
        <v>0</v>
      </c>
      <c r="X9" s="30"/>
    </row>
    <row r="10" spans="1:24" ht="15.75" customHeight="1" x14ac:dyDescent="0.2">
      <c r="A10" s="220"/>
      <c r="B10" s="85" t="s">
        <v>170</v>
      </c>
      <c r="C10" s="85" t="s">
        <v>11</v>
      </c>
      <c r="D10" s="86">
        <v>0</v>
      </c>
      <c r="E10" s="87"/>
      <c r="F10" s="202"/>
      <c r="G10" s="88" t="s">
        <v>171</v>
      </c>
      <c r="H10" s="89" t="s">
        <v>13</v>
      </c>
      <c r="I10" s="88">
        <v>3</v>
      </c>
      <c r="J10" s="202"/>
      <c r="K10" s="88"/>
      <c r="L10" s="89"/>
      <c r="M10" s="88"/>
      <c r="N10" s="90"/>
      <c r="O10" s="202"/>
      <c r="P10" s="88" t="s">
        <v>171</v>
      </c>
      <c r="Q10" s="85" t="s">
        <v>10</v>
      </c>
      <c r="R10" s="88">
        <v>3</v>
      </c>
      <c r="S10" s="30"/>
      <c r="T10" s="202"/>
      <c r="U10" s="88" t="s">
        <v>171</v>
      </c>
      <c r="V10" s="88" t="s">
        <v>153</v>
      </c>
      <c r="W10" s="88">
        <v>3</v>
      </c>
      <c r="X10" s="30"/>
    </row>
    <row r="11" spans="1:24" ht="15.75" customHeight="1" x14ac:dyDescent="0.2">
      <c r="A11" s="220"/>
      <c r="B11" s="85" t="s">
        <v>170</v>
      </c>
      <c r="C11" s="85" t="s">
        <v>14</v>
      </c>
      <c r="D11" s="86">
        <v>0</v>
      </c>
      <c r="E11" s="87"/>
      <c r="F11" s="202"/>
      <c r="G11" s="88" t="s">
        <v>171</v>
      </c>
      <c r="H11" s="89" t="s">
        <v>155</v>
      </c>
      <c r="I11" s="88">
        <v>3</v>
      </c>
      <c r="J11" s="202"/>
      <c r="K11" s="88"/>
      <c r="L11" s="89"/>
      <c r="M11" s="88"/>
      <c r="N11" s="90"/>
      <c r="O11" s="202"/>
      <c r="P11" s="88" t="s">
        <v>171</v>
      </c>
      <c r="Q11" s="88" t="s">
        <v>12</v>
      </c>
      <c r="R11" s="88">
        <v>1</v>
      </c>
      <c r="S11" s="30"/>
      <c r="T11" s="202"/>
      <c r="U11" s="88" t="s">
        <v>171</v>
      </c>
      <c r="V11" s="88" t="s">
        <v>154</v>
      </c>
      <c r="W11" s="88">
        <v>3</v>
      </c>
      <c r="X11" s="30"/>
    </row>
    <row r="12" spans="1:24" s="32" customFormat="1" ht="15.75" customHeight="1" x14ac:dyDescent="0.2">
      <c r="A12" s="220"/>
      <c r="B12" s="85"/>
      <c r="C12" s="85"/>
      <c r="D12" s="86"/>
      <c r="E12" s="87"/>
      <c r="F12" s="202"/>
      <c r="G12" s="88"/>
      <c r="H12" s="89"/>
      <c r="I12" s="88"/>
      <c r="J12" s="202"/>
      <c r="K12" s="88"/>
      <c r="L12" s="89"/>
      <c r="M12" s="88"/>
      <c r="N12" s="90"/>
      <c r="O12" s="202"/>
      <c r="P12" s="88" t="s">
        <v>171</v>
      </c>
      <c r="Q12" s="88" t="s">
        <v>14</v>
      </c>
      <c r="R12" s="88">
        <v>3</v>
      </c>
      <c r="S12" s="44"/>
      <c r="T12" s="202"/>
      <c r="U12" s="88" t="s">
        <v>171</v>
      </c>
      <c r="V12" s="88" t="s">
        <v>156</v>
      </c>
      <c r="W12" s="88">
        <v>1</v>
      </c>
      <c r="X12" s="44"/>
    </row>
    <row r="13" spans="1:24" s="32" customFormat="1" ht="15.75" customHeight="1" x14ac:dyDescent="0.2">
      <c r="A13" s="220"/>
      <c r="B13" s="85"/>
      <c r="C13" s="85"/>
      <c r="D13" s="86"/>
      <c r="E13" s="87"/>
      <c r="F13" s="202"/>
      <c r="G13" s="88"/>
      <c r="H13" s="89"/>
      <c r="I13" s="88"/>
      <c r="J13" s="202"/>
      <c r="K13" s="88"/>
      <c r="L13" s="89"/>
      <c r="M13" s="88"/>
      <c r="N13" s="90"/>
      <c r="O13" s="202"/>
      <c r="P13" s="88" t="s">
        <v>171</v>
      </c>
      <c r="Q13" s="88" t="s">
        <v>152</v>
      </c>
      <c r="R13" s="88">
        <v>0</v>
      </c>
      <c r="S13" s="44"/>
      <c r="T13" s="202"/>
      <c r="U13" s="88" t="s">
        <v>171</v>
      </c>
      <c r="V13" s="88" t="s">
        <v>157</v>
      </c>
      <c r="W13" s="88">
        <v>3</v>
      </c>
      <c r="X13" s="44"/>
    </row>
    <row r="14" spans="1:24" ht="35.25" customHeight="1" x14ac:dyDescent="0.2">
      <c r="A14" s="220"/>
      <c r="B14" s="85" t="s">
        <v>170</v>
      </c>
      <c r="C14" s="85" t="s">
        <v>15</v>
      </c>
      <c r="D14" s="86">
        <v>0</v>
      </c>
      <c r="E14" s="87"/>
      <c r="F14" s="202"/>
      <c r="G14" s="212" t="s">
        <v>175</v>
      </c>
      <c r="H14" s="212"/>
      <c r="I14" s="88">
        <v>3</v>
      </c>
      <c r="J14" s="202"/>
      <c r="K14" s="212" t="s">
        <v>178</v>
      </c>
      <c r="L14" s="212"/>
      <c r="M14" s="88">
        <v>3</v>
      </c>
      <c r="N14" s="90"/>
      <c r="O14" s="202"/>
      <c r="P14" s="212" t="s">
        <v>166</v>
      </c>
      <c r="Q14" s="212"/>
      <c r="R14" s="88">
        <v>3</v>
      </c>
      <c r="S14" s="30"/>
      <c r="T14" s="202"/>
      <c r="U14" s="212" t="s">
        <v>180</v>
      </c>
      <c r="V14" s="212"/>
      <c r="W14" s="88">
        <v>3</v>
      </c>
      <c r="X14" s="30"/>
    </row>
    <row r="15" spans="1:24" ht="15.75" customHeight="1" x14ac:dyDescent="0.2">
      <c r="A15" s="220"/>
      <c r="B15" s="226" t="s">
        <v>164</v>
      </c>
      <c r="C15" s="202"/>
      <c r="D15" s="86">
        <v>3</v>
      </c>
      <c r="E15" s="87"/>
      <c r="F15" s="202"/>
      <c r="G15" s="91"/>
      <c r="H15" s="91"/>
      <c r="I15" s="91"/>
      <c r="J15" s="202"/>
      <c r="K15" s="91"/>
      <c r="L15" s="91"/>
      <c r="M15" s="91"/>
      <c r="N15" s="90"/>
      <c r="O15" s="202"/>
      <c r="P15" s="91"/>
      <c r="Q15" s="91"/>
      <c r="R15" s="91"/>
      <c r="S15" s="30"/>
      <c r="T15" s="202"/>
      <c r="U15" s="91"/>
      <c r="V15" s="91"/>
      <c r="W15" s="91"/>
      <c r="X15" s="30"/>
    </row>
    <row r="16" spans="1:24" ht="15.75" customHeight="1" x14ac:dyDescent="0.2">
      <c r="A16" s="221"/>
      <c r="B16" s="224" t="s">
        <v>172</v>
      </c>
      <c r="C16" s="209"/>
      <c r="D16" s="82">
        <v>3</v>
      </c>
      <c r="E16" s="83"/>
      <c r="F16" s="203"/>
      <c r="G16" s="204"/>
      <c r="H16" s="204"/>
      <c r="I16" s="204"/>
      <c r="J16" s="203"/>
      <c r="K16" s="204"/>
      <c r="L16" s="204"/>
      <c r="M16" s="204"/>
      <c r="N16" s="84"/>
      <c r="O16" s="203"/>
      <c r="P16" s="204"/>
      <c r="Q16" s="204"/>
      <c r="R16" s="204"/>
      <c r="S16" s="30"/>
      <c r="T16" s="203"/>
      <c r="U16" s="204"/>
      <c r="V16" s="204"/>
      <c r="W16" s="204"/>
      <c r="X16" s="30"/>
    </row>
    <row r="17" spans="1:24" ht="15.75" customHeight="1" x14ac:dyDescent="0.2">
      <c r="A17" s="221"/>
      <c r="B17" s="205"/>
      <c r="C17" s="206"/>
      <c r="D17" s="206"/>
      <c r="E17" s="227"/>
      <c r="F17" s="205"/>
      <c r="G17" s="206"/>
      <c r="H17" s="206"/>
      <c r="I17" s="207"/>
      <c r="J17" s="205"/>
      <c r="K17" s="206"/>
      <c r="L17" s="206"/>
      <c r="M17" s="207"/>
      <c r="N17" s="72"/>
      <c r="O17" s="205"/>
      <c r="P17" s="206"/>
      <c r="Q17" s="206"/>
      <c r="R17" s="207"/>
      <c r="S17" s="30"/>
      <c r="T17" s="205"/>
      <c r="U17" s="206"/>
      <c r="V17" s="206"/>
      <c r="W17" s="207"/>
      <c r="X17" s="30"/>
    </row>
    <row r="18" spans="1:24" ht="15.75" customHeight="1" x14ac:dyDescent="0.2">
      <c r="A18" s="179"/>
      <c r="B18" s="208"/>
      <c r="C18" s="209"/>
      <c r="D18" s="209"/>
      <c r="E18" s="228"/>
      <c r="F18" s="208"/>
      <c r="G18" s="209"/>
      <c r="H18" s="209"/>
      <c r="I18" s="209"/>
      <c r="J18" s="208"/>
      <c r="K18" s="209"/>
      <c r="L18" s="209"/>
      <c r="M18" s="209"/>
      <c r="N18" s="46"/>
      <c r="O18" s="208"/>
      <c r="P18" s="209"/>
      <c r="Q18" s="209"/>
      <c r="R18" s="209"/>
      <c r="S18" s="30"/>
      <c r="T18" s="208"/>
      <c r="U18" s="209"/>
      <c r="V18" s="209"/>
      <c r="W18" s="209"/>
      <c r="X18" s="30"/>
    </row>
    <row r="19" spans="1:24" ht="25.5" customHeight="1" x14ac:dyDescent="0.2">
      <c r="A19" s="225" t="s">
        <v>173</v>
      </c>
      <c r="B19" s="173"/>
      <c r="C19" s="190"/>
      <c r="D19" s="33">
        <f>AVERAGE(D9:D16)</f>
        <v>1</v>
      </c>
      <c r="E19" s="31"/>
      <c r="F19" s="196" t="s">
        <v>176</v>
      </c>
      <c r="G19" s="197"/>
      <c r="H19" s="197"/>
      <c r="I19" s="71">
        <f>AVERAGE(I9:I16)</f>
        <v>3</v>
      </c>
      <c r="J19" s="196" t="s">
        <v>181</v>
      </c>
      <c r="K19" s="197"/>
      <c r="L19" s="197"/>
      <c r="M19" s="71">
        <f>AVERAGE(M9:M16)</f>
        <v>3</v>
      </c>
      <c r="N19" s="72"/>
      <c r="O19" s="196" t="s">
        <v>31</v>
      </c>
      <c r="P19" s="197"/>
      <c r="Q19" s="197"/>
      <c r="R19" s="71">
        <f>AVERAGE(R9:R16)</f>
        <v>1.6666666666666667</v>
      </c>
      <c r="S19" s="29"/>
      <c r="T19" s="196" t="s">
        <v>182</v>
      </c>
      <c r="U19" s="197"/>
      <c r="V19" s="197"/>
      <c r="W19" s="71">
        <f>AVERAGE(W9:W16)</f>
        <v>2.1666666666666665</v>
      </c>
      <c r="X19" s="29"/>
    </row>
    <row r="20" spans="1:24" ht="15.75" customHeight="1" x14ac:dyDescent="0.2">
      <c r="A20" s="1"/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</row>
    <row r="21" spans="1:24" ht="15.75" customHeight="1" x14ac:dyDescent="0.2">
      <c r="A21" s="1"/>
      <c r="B21" s="1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</row>
    <row r="22" spans="1:24" ht="15.75" customHeight="1" x14ac:dyDescent="0.2">
      <c r="A22" s="1"/>
      <c r="B22" s="1"/>
      <c r="C22" s="92"/>
      <c r="D22" s="210" t="s">
        <v>32</v>
      </c>
      <c r="E22" s="211"/>
      <c r="F22" s="211"/>
      <c r="G22" s="211"/>
      <c r="H22" s="211"/>
      <c r="I22" s="46"/>
      <c r="J22" s="1"/>
      <c r="K22" s="1"/>
      <c r="L22" s="1"/>
      <c r="M22" s="1"/>
      <c r="N22" s="1"/>
      <c r="O22" s="1"/>
      <c r="P22" s="1"/>
      <c r="Q22" s="1"/>
      <c r="R22" s="2"/>
      <c r="S22" s="2"/>
    </row>
    <row r="23" spans="1:24" ht="15.75" customHeight="1" x14ac:dyDescent="0.2">
      <c r="A23" s="1"/>
      <c r="B23" s="1"/>
      <c r="C23" s="92"/>
      <c r="D23" s="66" t="s">
        <v>33</v>
      </c>
      <c r="E23" s="194" t="s">
        <v>34</v>
      </c>
      <c r="F23" s="195"/>
      <c r="G23" s="66"/>
      <c r="H23" s="72"/>
      <c r="I23" s="68"/>
      <c r="J23" s="1"/>
      <c r="K23" s="1"/>
      <c r="L23" s="1"/>
      <c r="M23" s="1"/>
      <c r="N23" s="1"/>
      <c r="O23" s="1"/>
      <c r="P23" s="1"/>
      <c r="Q23" s="1"/>
      <c r="R23" s="2"/>
      <c r="S23" s="2"/>
    </row>
    <row r="24" spans="1:24" ht="15.75" customHeight="1" x14ac:dyDescent="0.2">
      <c r="A24" s="1"/>
      <c r="B24" s="1"/>
      <c r="C24" s="92"/>
      <c r="D24" s="66" t="s">
        <v>2</v>
      </c>
      <c r="E24" s="66" t="s">
        <v>35</v>
      </c>
      <c r="F24" s="66" t="s">
        <v>36</v>
      </c>
      <c r="G24" s="66"/>
      <c r="H24" s="66"/>
      <c r="I24" s="72"/>
      <c r="J24" s="1"/>
      <c r="K24" s="1"/>
      <c r="L24" s="1"/>
      <c r="M24" s="1"/>
      <c r="N24" s="1"/>
      <c r="O24" s="1"/>
      <c r="P24" s="1"/>
      <c r="Q24" s="1"/>
      <c r="R24" s="2"/>
      <c r="S24" s="2"/>
    </row>
    <row r="25" spans="1:24" ht="15.75" customHeight="1" x14ac:dyDescent="0.2">
      <c r="A25" s="1"/>
      <c r="B25" s="1"/>
      <c r="C25" s="92"/>
      <c r="D25" s="70" t="s">
        <v>3</v>
      </c>
      <c r="E25" s="99">
        <v>1</v>
      </c>
      <c r="F25" s="99">
        <v>3</v>
      </c>
      <c r="G25" s="67"/>
      <c r="H25" s="67"/>
      <c r="I25" s="67"/>
      <c r="J25" s="1"/>
      <c r="K25" s="1"/>
      <c r="L25" s="1"/>
      <c r="M25" s="1"/>
      <c r="N25" s="1"/>
      <c r="O25" s="1"/>
      <c r="P25" s="1"/>
      <c r="Q25" s="1"/>
      <c r="R25" s="2"/>
      <c r="S25" s="2"/>
    </row>
    <row r="26" spans="1:24" ht="15.75" customHeight="1" x14ac:dyDescent="0.2">
      <c r="A26" s="1"/>
      <c r="B26" s="1"/>
      <c r="C26" s="92"/>
      <c r="D26" s="70" t="s">
        <v>5</v>
      </c>
      <c r="E26" s="99">
        <v>3</v>
      </c>
      <c r="F26" s="99">
        <v>3</v>
      </c>
      <c r="G26" s="67"/>
      <c r="H26" s="67"/>
      <c r="I26" s="67"/>
      <c r="J26" s="1"/>
      <c r="K26" s="1"/>
      <c r="L26" s="1"/>
      <c r="M26" s="1"/>
      <c r="N26" s="1"/>
      <c r="O26" s="1"/>
      <c r="P26" s="1"/>
      <c r="Q26" s="1"/>
      <c r="R26" s="2"/>
      <c r="S26" s="2"/>
    </row>
    <row r="27" spans="1:24" ht="15.75" customHeight="1" x14ac:dyDescent="0.2">
      <c r="A27" s="1"/>
      <c r="B27" s="1"/>
      <c r="C27" s="92"/>
      <c r="D27" s="70" t="s">
        <v>4</v>
      </c>
      <c r="E27" s="99">
        <v>3</v>
      </c>
      <c r="F27" s="97">
        <v>3</v>
      </c>
      <c r="G27" s="72"/>
      <c r="H27" s="72"/>
      <c r="I27" s="67"/>
      <c r="J27" s="1"/>
      <c r="K27" s="1"/>
      <c r="L27" s="1"/>
      <c r="M27" s="1"/>
      <c r="N27" s="1"/>
      <c r="O27" s="1"/>
      <c r="P27" s="1"/>
      <c r="Q27" s="1"/>
      <c r="R27" s="2"/>
      <c r="S27" s="2"/>
    </row>
    <row r="28" spans="1:24" ht="15.75" customHeight="1" x14ac:dyDescent="0.2">
      <c r="A28" s="1"/>
      <c r="B28" s="1"/>
      <c r="C28" s="92"/>
      <c r="D28" s="70" t="s">
        <v>6</v>
      </c>
      <c r="E28" s="99">
        <v>1.67</v>
      </c>
      <c r="F28" s="99">
        <v>3</v>
      </c>
      <c r="G28" s="67"/>
      <c r="H28" s="67"/>
      <c r="I28" s="67"/>
      <c r="J28" s="1"/>
      <c r="K28" s="1"/>
      <c r="L28" s="1"/>
      <c r="M28" s="1"/>
      <c r="N28" s="1"/>
      <c r="O28" s="1"/>
      <c r="P28" s="1"/>
      <c r="Q28" s="1"/>
      <c r="R28" s="2"/>
      <c r="S28" s="2"/>
    </row>
    <row r="29" spans="1:24" s="32" customFormat="1" ht="15.75" customHeight="1" x14ac:dyDescent="0.2">
      <c r="A29" s="1"/>
      <c r="B29" s="1"/>
      <c r="C29" s="92"/>
      <c r="D29" s="70" t="s">
        <v>159</v>
      </c>
      <c r="E29" s="99">
        <v>2.17</v>
      </c>
      <c r="F29" s="99">
        <v>3</v>
      </c>
      <c r="G29" s="67"/>
      <c r="H29" s="67"/>
      <c r="I29" s="67"/>
      <c r="J29" s="1"/>
      <c r="K29" s="1"/>
      <c r="L29" s="1"/>
      <c r="M29" s="1"/>
      <c r="N29" s="1"/>
      <c r="O29" s="1"/>
      <c r="P29" s="1"/>
      <c r="Q29" s="1"/>
      <c r="R29" s="2"/>
      <c r="S29" s="2"/>
    </row>
    <row r="30" spans="1:24" ht="27.75" customHeight="1" x14ac:dyDescent="0.2">
      <c r="A30" s="1"/>
      <c r="B30" s="1"/>
      <c r="C30" s="92"/>
      <c r="D30" s="98" t="s">
        <v>37</v>
      </c>
      <c r="E30" s="100">
        <f>AVERAGE(E25:E29)</f>
        <v>2.1680000000000001</v>
      </c>
      <c r="F30" s="100">
        <f>AVERAGE(F25:F29)</f>
        <v>3</v>
      </c>
      <c r="G30" s="93"/>
      <c r="H30" s="67"/>
      <c r="I30" s="67"/>
      <c r="J30" s="1"/>
      <c r="K30" s="1"/>
      <c r="L30" s="1"/>
      <c r="M30" s="1"/>
      <c r="N30" s="1"/>
      <c r="O30" s="1"/>
      <c r="P30" s="1"/>
      <c r="Q30" s="1"/>
      <c r="R30" s="2"/>
      <c r="S30" s="2"/>
    </row>
    <row r="31" spans="1:24" ht="15.75" customHeight="1" x14ac:dyDescent="0.2">
      <c r="A31" s="1"/>
      <c r="B31" s="1"/>
      <c r="C31" s="92"/>
      <c r="D31" s="98" t="s">
        <v>38</v>
      </c>
      <c r="E31" s="101">
        <v>0.4</v>
      </c>
      <c r="F31" s="101">
        <v>0.6</v>
      </c>
      <c r="I31" s="67"/>
      <c r="J31" s="1"/>
      <c r="K31" s="1"/>
      <c r="L31" s="1"/>
      <c r="M31" s="1"/>
      <c r="N31" s="1"/>
      <c r="O31" s="1"/>
      <c r="P31" s="1"/>
      <c r="Q31" s="1"/>
      <c r="R31" s="2"/>
      <c r="S31" s="2"/>
    </row>
    <row r="32" spans="1:24" ht="46.5" customHeight="1" x14ac:dyDescent="0.2">
      <c r="A32" s="1"/>
      <c r="B32" s="1"/>
      <c r="C32" s="92"/>
      <c r="D32" s="98" t="s">
        <v>39</v>
      </c>
      <c r="E32" s="102">
        <f>0.4*E30</f>
        <v>0.86720000000000008</v>
      </c>
      <c r="F32" s="102">
        <f>0.6*F30</f>
        <v>1.7999999999999998</v>
      </c>
      <c r="I32" s="72"/>
      <c r="J32" s="1"/>
      <c r="K32" s="1"/>
      <c r="L32" s="1"/>
      <c r="M32" s="1"/>
      <c r="N32" s="1"/>
      <c r="O32" s="1"/>
      <c r="P32" s="1"/>
      <c r="Q32" s="1"/>
      <c r="R32" s="2"/>
      <c r="S32" s="2"/>
    </row>
    <row r="33" spans="1:19" ht="15.75" customHeight="1" x14ac:dyDescent="0.2">
      <c r="A33" s="1"/>
      <c r="B33" s="1"/>
      <c r="C33" s="92"/>
      <c r="D33" s="67" t="s">
        <v>32</v>
      </c>
      <c r="E33" s="102">
        <f>SUM(E32:F32)</f>
        <v>2.6671999999999998</v>
      </c>
      <c r="F33" s="99"/>
      <c r="G33" s="67"/>
      <c r="H33" s="72"/>
      <c r="I33" s="72"/>
      <c r="J33" s="1"/>
      <c r="K33" s="1"/>
      <c r="L33" s="1"/>
      <c r="M33" s="1"/>
      <c r="N33" s="1"/>
      <c r="O33" s="1"/>
      <c r="P33" s="1"/>
      <c r="Q33" s="1"/>
      <c r="R33" s="2"/>
      <c r="S33" s="2"/>
    </row>
    <row r="34" spans="1:19" ht="15.75" customHeight="1" x14ac:dyDescent="0.2">
      <c r="A34" s="1"/>
      <c r="B34" s="1"/>
      <c r="C34" s="92"/>
      <c r="D34" s="67" t="s">
        <v>38</v>
      </c>
      <c r="E34" s="103">
        <v>1</v>
      </c>
      <c r="F34" s="72"/>
      <c r="G34" s="94"/>
      <c r="H34" s="72"/>
      <c r="I34" s="95"/>
      <c r="J34" s="1"/>
      <c r="K34" s="1"/>
      <c r="L34" s="1"/>
      <c r="M34" s="1"/>
      <c r="N34" s="1"/>
      <c r="O34" s="1"/>
      <c r="P34" s="1"/>
      <c r="Q34" s="1"/>
      <c r="R34" s="2"/>
      <c r="S34" s="2"/>
    </row>
    <row r="35" spans="1:19" ht="15.75" customHeight="1" x14ac:dyDescent="0.2">
      <c r="A35" s="1"/>
      <c r="B35" s="1"/>
      <c r="C35" s="92"/>
      <c r="D35" s="67" t="s">
        <v>40</v>
      </c>
      <c r="E35" s="100">
        <f>E33*1</f>
        <v>2.6671999999999998</v>
      </c>
      <c r="F35" s="72"/>
      <c r="G35" s="67"/>
      <c r="H35" s="72"/>
      <c r="I35" s="69"/>
      <c r="J35" s="1"/>
      <c r="K35" s="1"/>
      <c r="L35" s="1"/>
      <c r="M35" s="1"/>
      <c r="N35" s="1"/>
      <c r="O35" s="1"/>
      <c r="P35" s="1"/>
      <c r="Q35" s="1"/>
      <c r="R35" s="2"/>
      <c r="S35" s="2"/>
    </row>
    <row r="36" spans="1:19" ht="40.5" customHeight="1" x14ac:dyDescent="0.2">
      <c r="A36" s="1"/>
      <c r="B36" s="1"/>
      <c r="C36" s="92"/>
      <c r="D36" s="73" t="s">
        <v>41</v>
      </c>
      <c r="E36" s="100">
        <f>E35</f>
        <v>2.6671999999999998</v>
      </c>
      <c r="F36" s="72"/>
      <c r="G36" s="96"/>
      <c r="H36" s="72"/>
      <c r="I36" s="72"/>
      <c r="J36" s="1"/>
      <c r="K36" s="1"/>
      <c r="L36" s="1"/>
      <c r="M36" s="1"/>
      <c r="N36" s="1"/>
      <c r="O36" s="1"/>
      <c r="P36" s="1"/>
      <c r="Q36" s="1"/>
      <c r="R36" s="2"/>
      <c r="S36" s="2"/>
    </row>
    <row r="37" spans="1:19" ht="15.75" customHeight="1" x14ac:dyDescent="0.2">
      <c r="A37" s="1"/>
      <c r="B37" s="1"/>
      <c r="C37" s="92"/>
      <c r="D37" s="46"/>
      <c r="E37" s="46"/>
      <c r="F37" s="46"/>
      <c r="G37" s="46"/>
      <c r="H37" s="46"/>
      <c r="I37" s="46"/>
      <c r="J37" s="1"/>
      <c r="K37" s="1"/>
      <c r="L37" s="1"/>
      <c r="M37" s="1"/>
      <c r="N37" s="1"/>
      <c r="O37" s="1"/>
      <c r="P37" s="1"/>
      <c r="Q37" s="1"/>
      <c r="R37" s="2"/>
      <c r="S37" s="2"/>
    </row>
  </sheetData>
  <mergeCells count="33">
    <mergeCell ref="G14:H14"/>
    <mergeCell ref="A1:Q1"/>
    <mergeCell ref="A2:C2"/>
    <mergeCell ref="A3:C3"/>
    <mergeCell ref="A4:C4"/>
    <mergeCell ref="A5:C5"/>
    <mergeCell ref="B16:C16"/>
    <mergeCell ref="A19:C19"/>
    <mergeCell ref="F19:H19"/>
    <mergeCell ref="B15:C15"/>
    <mergeCell ref="F16:I18"/>
    <mergeCell ref="B17:E18"/>
    <mergeCell ref="T7:X7"/>
    <mergeCell ref="T9:T15"/>
    <mergeCell ref="U14:V14"/>
    <mergeCell ref="T16:W18"/>
    <mergeCell ref="T19:V19"/>
    <mergeCell ref="E23:F23"/>
    <mergeCell ref="J19:L19"/>
    <mergeCell ref="F7:I7"/>
    <mergeCell ref="O9:O15"/>
    <mergeCell ref="O16:R18"/>
    <mergeCell ref="O19:Q19"/>
    <mergeCell ref="D22:H22"/>
    <mergeCell ref="J16:M18"/>
    <mergeCell ref="P14:Q14"/>
    <mergeCell ref="K14:L14"/>
    <mergeCell ref="J9:J15"/>
    <mergeCell ref="A7:E7"/>
    <mergeCell ref="O7:S7"/>
    <mergeCell ref="J7:N7"/>
    <mergeCell ref="A9:A18"/>
    <mergeCell ref="F9:F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A7" sqref="A7"/>
    </sheetView>
  </sheetViews>
  <sheetFormatPr baseColWidth="10" defaultColWidth="8.83203125" defaultRowHeight="15" x14ac:dyDescent="0.2"/>
  <cols>
    <col min="1" max="1" width="21.5" customWidth="1"/>
    <col min="4" max="4" width="11.5" customWidth="1"/>
  </cols>
  <sheetData>
    <row r="1" spans="1:7" ht="35" thickBot="1" x14ac:dyDescent="0.25">
      <c r="A1" s="116" t="s">
        <v>203</v>
      </c>
    </row>
    <row r="2" spans="1:7" ht="17" x14ac:dyDescent="0.2">
      <c r="A2" s="117" t="s">
        <v>204</v>
      </c>
      <c r="B2" s="234" t="s">
        <v>206</v>
      </c>
      <c r="C2" s="234" t="s">
        <v>207</v>
      </c>
      <c r="D2" s="234" t="s">
        <v>208</v>
      </c>
      <c r="E2" s="234" t="s">
        <v>209</v>
      </c>
      <c r="F2" s="234" t="s">
        <v>210</v>
      </c>
      <c r="G2" s="232" t="s">
        <v>211</v>
      </c>
    </row>
    <row r="3" spans="1:7" ht="18" thickBot="1" x14ac:dyDescent="0.25">
      <c r="A3" s="118" t="s">
        <v>205</v>
      </c>
      <c r="B3" s="235"/>
      <c r="C3" s="235"/>
      <c r="D3" s="235"/>
      <c r="E3" s="235"/>
      <c r="F3" s="235"/>
      <c r="G3" s="233"/>
    </row>
    <row r="4" spans="1:7" ht="18" thickBot="1" x14ac:dyDescent="0.25">
      <c r="A4" s="119" t="s">
        <v>212</v>
      </c>
      <c r="B4" s="120">
        <v>3</v>
      </c>
      <c r="C4" s="120">
        <v>3</v>
      </c>
      <c r="D4" s="120">
        <v>3</v>
      </c>
      <c r="E4" s="120">
        <v>3</v>
      </c>
      <c r="F4" s="120">
        <v>2</v>
      </c>
      <c r="G4" s="120">
        <v>2.8</v>
      </c>
    </row>
    <row r="5" spans="1:7" ht="18" thickBot="1" x14ac:dyDescent="0.25">
      <c r="A5" s="119" t="s">
        <v>213</v>
      </c>
      <c r="B5" s="120">
        <v>3</v>
      </c>
      <c r="C5" s="120">
        <v>3</v>
      </c>
      <c r="D5" s="120">
        <v>3</v>
      </c>
      <c r="E5" s="120">
        <v>3</v>
      </c>
      <c r="F5" s="120">
        <v>2</v>
      </c>
      <c r="G5" s="120">
        <v>2.8</v>
      </c>
    </row>
    <row r="6" spans="1:7" ht="18" thickBot="1" x14ac:dyDescent="0.25">
      <c r="A6" s="119" t="s">
        <v>214</v>
      </c>
      <c r="B6" s="120" t="s">
        <v>199</v>
      </c>
      <c r="C6" s="120" t="s">
        <v>199</v>
      </c>
      <c r="D6" s="120">
        <v>3</v>
      </c>
      <c r="E6" s="120">
        <v>3</v>
      </c>
      <c r="F6" s="120">
        <v>3</v>
      </c>
      <c r="G6" s="120">
        <v>3</v>
      </c>
    </row>
    <row r="7" spans="1:7" ht="18" thickBot="1" x14ac:dyDescent="0.25">
      <c r="A7" s="119" t="s">
        <v>215</v>
      </c>
      <c r="B7" s="120" t="s">
        <v>216</v>
      </c>
      <c r="C7" s="120" t="s">
        <v>216</v>
      </c>
      <c r="D7" s="120" t="s">
        <v>199</v>
      </c>
      <c r="E7" s="120" t="s">
        <v>199</v>
      </c>
      <c r="F7" s="120" t="s">
        <v>199</v>
      </c>
      <c r="G7" s="120" t="s">
        <v>199</v>
      </c>
    </row>
    <row r="8" spans="1:7" ht="18" thickBot="1" x14ac:dyDescent="0.25">
      <c r="A8" s="119" t="s">
        <v>217</v>
      </c>
      <c r="B8" s="120">
        <v>3</v>
      </c>
      <c r="C8" s="120">
        <v>3</v>
      </c>
      <c r="D8" s="120">
        <v>2</v>
      </c>
      <c r="E8" s="120">
        <v>2</v>
      </c>
      <c r="F8" s="120">
        <v>3</v>
      </c>
      <c r="G8" s="120">
        <v>2.6</v>
      </c>
    </row>
    <row r="9" spans="1:7" ht="18" thickBot="1" x14ac:dyDescent="0.25">
      <c r="A9" s="119" t="s">
        <v>218</v>
      </c>
      <c r="B9" s="120" t="s">
        <v>199</v>
      </c>
      <c r="C9" s="120" t="s">
        <v>199</v>
      </c>
      <c r="D9" s="120" t="s">
        <v>199</v>
      </c>
      <c r="E9" s="120" t="s">
        <v>199</v>
      </c>
      <c r="F9" s="120" t="s">
        <v>199</v>
      </c>
      <c r="G9" s="120" t="s">
        <v>199</v>
      </c>
    </row>
    <row r="10" spans="1:7" ht="18" thickBot="1" x14ac:dyDescent="0.25">
      <c r="A10" s="119" t="s">
        <v>219</v>
      </c>
      <c r="B10" s="121" t="s">
        <v>199</v>
      </c>
      <c r="C10" s="121" t="s">
        <v>199</v>
      </c>
      <c r="D10" s="121" t="s">
        <v>199</v>
      </c>
      <c r="E10" s="121" t="s">
        <v>199</v>
      </c>
      <c r="F10" s="121" t="s">
        <v>199</v>
      </c>
      <c r="G10" s="121" t="s">
        <v>199</v>
      </c>
    </row>
    <row r="11" spans="1:7" ht="18" thickBot="1" x14ac:dyDescent="0.25">
      <c r="A11" s="119" t="s">
        <v>220</v>
      </c>
      <c r="B11" s="121" t="s">
        <v>199</v>
      </c>
      <c r="C11" s="121" t="s">
        <v>199</v>
      </c>
      <c r="D11" s="121" t="s">
        <v>199</v>
      </c>
      <c r="E11" s="121" t="s">
        <v>199</v>
      </c>
      <c r="F11" s="121" t="s">
        <v>199</v>
      </c>
      <c r="G11" s="121" t="s">
        <v>199</v>
      </c>
    </row>
    <row r="12" spans="1:7" ht="18" thickBot="1" x14ac:dyDescent="0.25">
      <c r="A12" s="119" t="s">
        <v>221</v>
      </c>
      <c r="B12" s="121" t="s">
        <v>199</v>
      </c>
      <c r="C12" s="121" t="s">
        <v>199</v>
      </c>
      <c r="D12" s="121" t="s">
        <v>199</v>
      </c>
      <c r="E12" s="121" t="s">
        <v>199</v>
      </c>
      <c r="F12" s="121" t="s">
        <v>199</v>
      </c>
      <c r="G12" s="121"/>
    </row>
    <row r="13" spans="1:7" ht="18" thickBot="1" x14ac:dyDescent="0.25">
      <c r="A13" s="119" t="s">
        <v>222</v>
      </c>
      <c r="B13" s="121" t="s">
        <v>199</v>
      </c>
      <c r="C13" s="121" t="s">
        <v>199</v>
      </c>
      <c r="D13" s="121" t="s">
        <v>199</v>
      </c>
      <c r="E13" s="121" t="s">
        <v>199</v>
      </c>
      <c r="F13" s="121" t="s">
        <v>199</v>
      </c>
      <c r="G13" s="121" t="s">
        <v>199</v>
      </c>
    </row>
    <row r="14" spans="1:7" ht="18" thickBot="1" x14ac:dyDescent="0.25">
      <c r="A14" s="119" t="s">
        <v>223</v>
      </c>
      <c r="B14" s="121">
        <v>2</v>
      </c>
      <c r="C14" s="121">
        <v>2</v>
      </c>
      <c r="D14" s="121">
        <v>1</v>
      </c>
      <c r="E14" s="121">
        <v>1</v>
      </c>
      <c r="F14" s="121">
        <v>1</v>
      </c>
      <c r="G14" s="121">
        <v>1.4</v>
      </c>
    </row>
    <row r="15" spans="1:7" ht="18" thickBot="1" x14ac:dyDescent="0.25">
      <c r="A15" s="119" t="s">
        <v>224</v>
      </c>
      <c r="B15" s="121">
        <v>1</v>
      </c>
      <c r="C15" s="121">
        <v>1</v>
      </c>
      <c r="D15" s="121">
        <v>2</v>
      </c>
      <c r="E15" s="121">
        <v>2</v>
      </c>
      <c r="F15" s="121">
        <v>2</v>
      </c>
      <c r="G15" s="121">
        <v>1.6</v>
      </c>
    </row>
    <row r="16" spans="1:7" ht="16" x14ac:dyDescent="0.2">
      <c r="A16" s="122"/>
    </row>
    <row r="17" spans="1:7" ht="30" customHeight="1" x14ac:dyDescent="0.2">
      <c r="A17" s="122" t="s">
        <v>225</v>
      </c>
      <c r="D17" s="122" t="s">
        <v>226</v>
      </c>
      <c r="F17" s="122" t="s">
        <v>227</v>
      </c>
    </row>
    <row r="18" spans="1:7" ht="65.25" customHeight="1" x14ac:dyDescent="0.2">
      <c r="A18" s="116" t="s">
        <v>228</v>
      </c>
    </row>
    <row r="19" spans="1:7" ht="17" thickBot="1" x14ac:dyDescent="0.25">
      <c r="A19" s="123"/>
    </row>
    <row r="20" spans="1:7" ht="17" x14ac:dyDescent="0.2">
      <c r="A20" s="117" t="s">
        <v>204</v>
      </c>
      <c r="B20" s="234" t="s">
        <v>206</v>
      </c>
      <c r="C20" s="234" t="s">
        <v>207</v>
      </c>
      <c r="D20" s="234" t="s">
        <v>208</v>
      </c>
      <c r="E20" s="234" t="s">
        <v>209</v>
      </c>
      <c r="F20" s="234" t="s">
        <v>210</v>
      </c>
      <c r="G20" s="232" t="s">
        <v>211</v>
      </c>
    </row>
    <row r="21" spans="1:7" ht="18" thickBot="1" x14ac:dyDescent="0.25">
      <c r="A21" s="118" t="s">
        <v>229</v>
      </c>
      <c r="B21" s="235"/>
      <c r="C21" s="235"/>
      <c r="D21" s="235"/>
      <c r="E21" s="235"/>
      <c r="F21" s="235"/>
      <c r="G21" s="233"/>
    </row>
    <row r="22" spans="1:7" ht="18" thickBot="1" x14ac:dyDescent="0.25">
      <c r="A22" s="119" t="s">
        <v>230</v>
      </c>
      <c r="B22" s="120">
        <v>1</v>
      </c>
      <c r="C22" s="120">
        <v>1</v>
      </c>
      <c r="D22" s="120">
        <v>1</v>
      </c>
      <c r="E22" s="120">
        <v>2</v>
      </c>
      <c r="F22" s="120">
        <v>1</v>
      </c>
      <c r="G22" s="120">
        <v>1.2</v>
      </c>
    </row>
    <row r="23" spans="1:7" ht="18" thickBot="1" x14ac:dyDescent="0.25">
      <c r="A23" s="119" t="s">
        <v>231</v>
      </c>
      <c r="B23" s="121" t="s">
        <v>199</v>
      </c>
      <c r="C23" s="121" t="s">
        <v>199</v>
      </c>
      <c r="D23" s="121" t="s">
        <v>199</v>
      </c>
      <c r="E23" s="121" t="s">
        <v>199</v>
      </c>
      <c r="F23" s="121" t="s">
        <v>199</v>
      </c>
      <c r="G23" s="121" t="s">
        <v>199</v>
      </c>
    </row>
    <row r="24" spans="1:7" ht="18" x14ac:dyDescent="0.2">
      <c r="A24" s="124"/>
    </row>
    <row r="25" spans="1:7" ht="43.5" customHeight="1" x14ac:dyDescent="0.2">
      <c r="A25" s="122" t="s">
        <v>232</v>
      </c>
      <c r="D25" s="122" t="s">
        <v>226</v>
      </c>
      <c r="F25" s="122" t="s">
        <v>227</v>
      </c>
    </row>
  </sheetData>
  <mergeCells count="12">
    <mergeCell ref="G20:G21"/>
    <mergeCell ref="B2:B3"/>
    <mergeCell ref="C2:C3"/>
    <mergeCell ref="D2:D3"/>
    <mergeCell ref="E2:E3"/>
    <mergeCell ref="F2:F3"/>
    <mergeCell ref="G2:G3"/>
    <mergeCell ref="B20:B21"/>
    <mergeCell ref="C20:C21"/>
    <mergeCell ref="D20:D21"/>
    <mergeCell ref="E20:E21"/>
    <mergeCell ref="F20:F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"/>
  <sheetViews>
    <sheetView zoomScale="85" zoomScaleNormal="85" workbookViewId="0">
      <selection activeCell="L19" sqref="L19"/>
    </sheetView>
  </sheetViews>
  <sheetFormatPr baseColWidth="10" defaultColWidth="8.83203125" defaultRowHeight="15" x14ac:dyDescent="0.2"/>
  <cols>
    <col min="1" max="1" width="12" customWidth="1"/>
    <col min="2" max="2" width="10.5" customWidth="1"/>
    <col min="4" max="4" width="6.33203125" customWidth="1"/>
  </cols>
  <sheetData>
    <row r="1" spans="1:15" ht="34.5" customHeight="1" x14ac:dyDescent="0.2">
      <c r="A1" s="107" t="s">
        <v>183</v>
      </c>
    </row>
    <row r="2" spans="1:15" ht="39" customHeight="1" thickBot="1" x14ac:dyDescent="0.25">
      <c r="A2" s="108"/>
    </row>
    <row r="3" spans="1:15" ht="17" thickBot="1" x14ac:dyDescent="0.25">
      <c r="A3" s="236" t="s">
        <v>242</v>
      </c>
      <c r="B3" s="237"/>
      <c r="C3" s="237"/>
      <c r="D3" s="238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</row>
    <row r="4" spans="1:15" ht="17" x14ac:dyDescent="0.2">
      <c r="A4" s="109"/>
      <c r="B4" s="112" t="s">
        <v>184</v>
      </c>
      <c r="C4" s="113" t="s">
        <v>185</v>
      </c>
      <c r="D4" s="114" t="s">
        <v>186</v>
      </c>
      <c r="E4" s="112" t="s">
        <v>187</v>
      </c>
      <c r="F4" s="112" t="s">
        <v>188</v>
      </c>
      <c r="G4" s="112" t="s">
        <v>189</v>
      </c>
      <c r="H4" s="112" t="s">
        <v>190</v>
      </c>
      <c r="I4" s="112" t="s">
        <v>191</v>
      </c>
      <c r="J4" s="112" t="s">
        <v>192</v>
      </c>
      <c r="K4" s="112" t="s">
        <v>193</v>
      </c>
      <c r="L4" s="112" t="s">
        <v>194</v>
      </c>
      <c r="M4" s="112" t="s">
        <v>195</v>
      </c>
      <c r="N4" s="115" t="s">
        <v>196</v>
      </c>
      <c r="O4" s="115" t="s">
        <v>197</v>
      </c>
    </row>
    <row r="5" spans="1:15" ht="63.75" customHeight="1" x14ac:dyDescent="0.2">
      <c r="A5" s="150" t="s">
        <v>198</v>
      </c>
      <c r="B5" s="151">
        <v>2.8</v>
      </c>
      <c r="C5" s="151">
        <v>2.8</v>
      </c>
      <c r="D5" s="152" t="s">
        <v>201</v>
      </c>
      <c r="E5" s="151">
        <v>2.6</v>
      </c>
      <c r="F5" s="151" t="s">
        <v>201</v>
      </c>
      <c r="G5" s="151" t="s">
        <v>201</v>
      </c>
      <c r="H5" s="151" t="s">
        <v>201</v>
      </c>
      <c r="I5" s="151" t="s">
        <v>201</v>
      </c>
      <c r="J5" s="151" t="s">
        <v>201</v>
      </c>
      <c r="K5" s="151" t="s">
        <v>201</v>
      </c>
      <c r="L5" s="151">
        <v>1.4</v>
      </c>
      <c r="M5" s="151">
        <v>1.6</v>
      </c>
      <c r="N5" s="151">
        <v>1.2</v>
      </c>
      <c r="O5" s="151" t="s">
        <v>199</v>
      </c>
    </row>
    <row r="6" spans="1:15" ht="47.25" customHeight="1" x14ac:dyDescent="0.2">
      <c r="A6" s="150" t="s">
        <v>200</v>
      </c>
      <c r="B6" s="151">
        <f>(B5)/3*2.67</f>
        <v>2.4919999999999995</v>
      </c>
      <c r="C6" s="151">
        <f>(C5)/3*2.67</f>
        <v>2.4919999999999995</v>
      </c>
      <c r="D6" s="151" t="s">
        <v>202</v>
      </c>
      <c r="E6" s="151">
        <f>(E5)/3*2.67</f>
        <v>2.3140000000000001</v>
      </c>
      <c r="F6" s="151" t="s">
        <v>199</v>
      </c>
      <c r="G6" s="151" t="s">
        <v>202</v>
      </c>
      <c r="H6" s="151" t="s">
        <v>199</v>
      </c>
      <c r="I6" s="151" t="s">
        <v>199</v>
      </c>
      <c r="J6" s="151" t="s">
        <v>202</v>
      </c>
      <c r="K6" s="151" t="s">
        <v>199</v>
      </c>
      <c r="L6" s="151">
        <f>(L5)/3*2.67</f>
        <v>1.2459999999999998</v>
      </c>
      <c r="M6" s="151">
        <f>(M5)/3*2.67</f>
        <v>1.4239999999999999</v>
      </c>
      <c r="N6" s="151">
        <f>(N5)/3*2.67</f>
        <v>1.0679999999999998</v>
      </c>
      <c r="O6" s="151" t="s">
        <v>199</v>
      </c>
    </row>
    <row r="7" spans="1:15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6" x14ac:dyDescent="0.2">
      <c r="A8" s="111"/>
    </row>
  </sheetData>
  <mergeCells count="2">
    <mergeCell ref="A3:D3"/>
    <mergeCell ref="E3:O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Attainmnet Level for Evaluation</vt:lpstr>
      <vt:lpstr>CO-ATTAINMENT</vt:lpstr>
      <vt:lpstr>SEE</vt:lpstr>
      <vt:lpstr>FINAL CO ATTAINMENT CAL</vt:lpstr>
      <vt:lpstr>CO_PO MAPPING</vt:lpstr>
      <vt:lpstr>PO ATTAINMENT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2022-04-12T10:43:06Z</cp:lastPrinted>
  <dcterms:created xsi:type="dcterms:W3CDTF">2021-09-18T09:09:38Z</dcterms:created>
  <dcterms:modified xsi:type="dcterms:W3CDTF">2022-11-23T07:00:51Z</dcterms:modified>
</cp:coreProperties>
</file>